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showInkAnnotation="0" codeName="DieseArbeitsmappe"/>
  <mc:AlternateContent xmlns:mc="http://schemas.openxmlformats.org/markup-compatibility/2006">
    <mc:Choice Requires="x15">
      <x15ac:absPath xmlns:x15ac="http://schemas.microsoft.com/office/spreadsheetml/2010/11/ac" url="C:\Users\NebgenMa\Downloads\0423\"/>
    </mc:Choice>
  </mc:AlternateContent>
  <xr:revisionPtr revIDLastSave="0" documentId="13_ncr:1_{939C8A7E-698C-487C-8576-4DA996E5304C}" xr6:coauthVersionLast="36" xr6:coauthVersionMax="36" xr10:uidLastSave="{00000000-0000-0000-0000-000000000000}"/>
  <workbookProtection workbookAlgorithmName="SHA-512" workbookHashValue="W0HEfICjvcySlRPD7DXoK0K+DEOVr6S+KaGAAIf/1BIwyWctZu6s3DSEuISsdDZL3CYwgSrD8OTmEa0rEu6tmw==" workbookSaltValue="jWyvTUaSZNjruqQ+4zdzbw==" workbookSpinCount="100000" lockStructure="1"/>
  <bookViews>
    <workbookView xWindow="0" yWindow="0" windowWidth="25200" windowHeight="11985" tabRatio="854" xr2:uid="{00000000-000D-0000-FFFF-FFFF00000000}"/>
  </bookViews>
  <sheets>
    <sheet name="Deckblatt" sheetId="121" r:id="rId1"/>
    <sheet name="Projektpersonal" sheetId="7" r:id="rId2"/>
    <sheet name="Freistellungen" sheetId="126" r:id="rId3"/>
    <sheet name="Pauschalen" sheetId="15" r:id="rId4"/>
    <sheet name="Teilnehmerentgelte" sheetId="18" r:id="rId5"/>
    <sheet name="Sachausgaben" sheetId="129" r:id="rId6"/>
    <sheet name="Nichtzuschussfähige Kosten" sheetId="2" r:id="rId7"/>
    <sheet name="Finanzierung Bund" sheetId="9" r:id="rId8"/>
    <sheet name="Finanzierung FHH" sheetId="10" r:id="rId9"/>
    <sheet name="Finanzierung Privat" sheetId="1" r:id="rId10"/>
    <sheet name="Übersicht" sheetId="11" r:id="rId11"/>
    <sheet name="Anlage - Eigenmittel" sheetId="131" r:id="rId12"/>
    <sheet name="Anlage - Erbringungsorte" sheetId="130" r:id="rId13"/>
    <sheet name="Kosten je Q-O" sheetId="3" state="hidden" r:id="rId14"/>
  </sheets>
  <externalReferences>
    <externalReference r:id="rId15"/>
    <externalReference r:id="rId16"/>
  </externalReferences>
  <definedNames>
    <definedName name="ABMOSAM" localSheetId="2">'Finanzierung Bund'!#REF!</definedName>
    <definedName name="ABMOSAM" localSheetId="5">'[1]Finanzierung Bund'!#REF!</definedName>
    <definedName name="ABMOSAM">'Finanzierung Bund'!#REF!</definedName>
    <definedName name="Beginn" localSheetId="5">[1]Deckblatt!$E$35</definedName>
    <definedName name="Beginn">Deckblatt!$E$35</definedName>
    <definedName name="Behörde" localSheetId="2">'Finanzierung FHH'!#REF!</definedName>
    <definedName name="Behörde" localSheetId="5">'[1]Finanzierung FHH'!#REF!</definedName>
    <definedName name="Behörde">'Finanzierung FHH'!#REF!</definedName>
    <definedName name="Behörde2" localSheetId="5">'[1]Finanzierung FHH'!#REF!</definedName>
    <definedName name="Behörde2">'Finanzierung FHH'!#REF!</definedName>
    <definedName name="dfgvsdf" localSheetId="2">Freistellungen!#REF!</definedName>
    <definedName name="dfgvsdf" localSheetId="5">[1]Projektpersonal!#REF!</definedName>
    <definedName name="dfgvsdf">Projektpersonal!#REF!</definedName>
    <definedName name="_xlnm.Print_Area" localSheetId="13">'Kosten je Q-O'!$A$1:$J$35</definedName>
    <definedName name="Ende">Deckblatt!$E$34</definedName>
    <definedName name="LAUFZ" localSheetId="2">Freistellungen!#REF!</definedName>
    <definedName name="LAUFZ" localSheetId="5">[1]Projektpersonal!#REF!</definedName>
    <definedName name="LAUFZ">Projektpersonal!#REF!</definedName>
    <definedName name="LAUFZM" localSheetId="2">Freistellungen!#REF!</definedName>
    <definedName name="LAUFZM" localSheetId="5">[1]Projektpersonal!#REF!</definedName>
    <definedName name="LAUFZM">Projektpersonal!#REF!</definedName>
    <definedName name="LAUFZMON" localSheetId="5">Sachausgaben!$J$135</definedName>
    <definedName name="LAUFZMON">#REF!</definedName>
    <definedName name="Projekte">[2]Bezüge!$B$2:$B$32</definedName>
    <definedName name="Z_42373C1E_3EF2_4D78_899B_97EC19D6D4F8_.wvu.Cols" localSheetId="10" hidden="1">Übersicht!#REF!</definedName>
    <definedName name="Z_42373C1E_3EF2_4D78_899B_97EC19D6D4F8_.wvu.PrintArea" localSheetId="7" hidden="1">'Finanzierung Bund'!$A$1:$F$18</definedName>
    <definedName name="Z_42373C1E_3EF2_4D78_899B_97EC19D6D4F8_.wvu.PrintArea" localSheetId="2" hidden="1">Freistellungen!$A$1:$K$134</definedName>
    <definedName name="Z_42373C1E_3EF2_4D78_899B_97EC19D6D4F8_.wvu.PrintArea" localSheetId="13" hidden="1">'Kosten je Q-O'!$A$1:$J$35</definedName>
    <definedName name="Z_42373C1E_3EF2_4D78_899B_97EC19D6D4F8_.wvu.PrintArea" localSheetId="6" hidden="1">'Nichtzuschussfähige Kosten'!$A$1:$H$18</definedName>
    <definedName name="Z_42373C1E_3EF2_4D78_899B_97EC19D6D4F8_.wvu.PrintArea" localSheetId="1" hidden="1">Projektpersonal!$A$1:$M$161</definedName>
    <definedName name="Z_42373C1E_3EF2_4D78_899B_97EC19D6D4F8_.wvu.PrintArea" localSheetId="5" hidden="1">Sachausgaben!$A$1:$J$167</definedName>
    <definedName name="Z_42373C1E_3EF2_4D78_899B_97EC19D6D4F8_.wvu.PrintArea" localSheetId="4" hidden="1">Teilnehmerentgelte!$A$1:$D$6</definedName>
    <definedName name="Z_42373C1E_3EF2_4D78_899B_97EC19D6D4F8_.wvu.PrintArea" localSheetId="10" hidden="1">Übersicht!$A$1:$H$73</definedName>
    <definedName name="Z_42373C1E_3EF2_4D78_899B_97EC19D6D4F8_.wvu.Rows" localSheetId="0" hidden="1">Deckblatt!#REF!</definedName>
    <definedName name="Z_42373C1E_3EF2_4D78_899B_97EC19D6D4F8_.wvu.Rows" localSheetId="2" hidden="1">Freistellungen!#REF!,Freistellungen!#REF!</definedName>
    <definedName name="Z_42373C1E_3EF2_4D78_899B_97EC19D6D4F8_.wvu.Rows" localSheetId="6" hidden="1">'Nichtzuschussfähige Kosten'!$10:$10</definedName>
    <definedName name="Z_42373C1E_3EF2_4D78_899B_97EC19D6D4F8_.wvu.Rows" localSheetId="1" hidden="1">Projektpersonal!#REF!,Projektpersonal!#REF!</definedName>
    <definedName name="Z_42373C1E_3EF2_4D78_899B_97EC19D6D4F8_.wvu.Rows" localSheetId="10" hidden="1">Übersicht!$31:$31,Übersicht!#REF!,Übersicht!#REF!</definedName>
    <definedName name="Z_9817DB13_5BDB_4286_B303_C4A24851C53E_.wvu.PrintArea" localSheetId="7" hidden="1">'Finanzierung Bund'!$A$1:$F$18</definedName>
    <definedName name="Z_9817DB13_5BDB_4286_B303_C4A24851C53E_.wvu.PrintArea" localSheetId="2" hidden="1">Freistellungen!$A$1:$K$134</definedName>
    <definedName name="Z_9817DB13_5BDB_4286_B303_C4A24851C53E_.wvu.PrintArea" localSheetId="13" hidden="1">'Kosten je Q-O'!$A$1:$J$35</definedName>
    <definedName name="Z_9817DB13_5BDB_4286_B303_C4A24851C53E_.wvu.PrintArea" localSheetId="1" hidden="1">Projektpersonal!$A$1:$K$161</definedName>
    <definedName name="Z_9817DB13_5BDB_4286_B303_C4A24851C53E_.wvu.PrintArea" localSheetId="5" hidden="1">Sachausgaben!$A$1:$J$167</definedName>
    <definedName name="Z_9817DB13_5BDB_4286_B303_C4A24851C53E_.wvu.PrintArea" localSheetId="4" hidden="1">Teilnehmerentgelte!$A$1:$D$6</definedName>
    <definedName name="Z_9817DB13_5BDB_4286_B303_C4A24851C53E_.wvu.PrintArea" localSheetId="10" hidden="1">Übersicht!$A$1:$I$73</definedName>
  </definedNames>
  <calcPr calcId="191029"/>
  <customWorkbookViews>
    <customWorkbookView name="Runhild" guid="{9817DB13-5BDB-4286-B303-C4A24851C53E}" includeHiddenRowCol="0" maximized="1" windowWidth="796" windowHeight="430" activeSheetId="13" showStatusbar="0"/>
    <customWorkbookView name="Antrag" guid="{42373C1E-3EF2-4D78-899B-97EC19D6D4F8}" maximized="1" windowWidth="1676" windowHeight="825" tabRatio="910" activeSheetId="7"/>
  </customWorkbookViews>
</workbook>
</file>

<file path=xl/calcChain.xml><?xml version="1.0" encoding="utf-8"?>
<calcChain xmlns="http://schemas.openxmlformats.org/spreadsheetml/2006/main">
  <c r="D49" i="126" l="1"/>
  <c r="D72" i="126"/>
  <c r="D52" i="126"/>
  <c r="D51" i="126"/>
  <c r="G24" i="11" l="1"/>
  <c r="F24" i="11"/>
  <c r="E24" i="11"/>
  <c r="D24" i="11"/>
  <c r="C24" i="11"/>
  <c r="J155" i="129"/>
  <c r="J117" i="129"/>
  <c r="I7" i="130" l="1"/>
  <c r="I8" i="130"/>
  <c r="J11" i="129" l="1"/>
  <c r="J28" i="129" s="1"/>
  <c r="F47" i="131" l="1"/>
  <c r="D47" i="131"/>
  <c r="A14" i="131"/>
  <c r="C14" i="131" s="1"/>
  <c r="E14" i="131" s="1"/>
  <c r="A32" i="131" s="1"/>
  <c r="C32" i="131" s="1"/>
  <c r="E32" i="131" s="1"/>
  <c r="E60" i="7"/>
  <c r="B15" i="15" l="1"/>
  <c r="C15" i="15" s="1"/>
  <c r="D15" i="15" s="1"/>
  <c r="E15" i="15" s="1"/>
  <c r="F15" i="15" s="1"/>
  <c r="H24" i="11" l="1"/>
  <c r="B29" i="131" l="1"/>
  <c r="D29" i="131"/>
  <c r="F29" i="131"/>
  <c r="B47" i="131"/>
  <c r="I9" i="130" l="1"/>
  <c r="I10" i="130"/>
  <c r="I11" i="130"/>
  <c r="I12" i="130"/>
  <c r="I13" i="130"/>
  <c r="I14" i="130"/>
  <c r="I15" i="130"/>
  <c r="I16" i="130"/>
  <c r="I17" i="130"/>
  <c r="I18" i="130"/>
  <c r="I19" i="130"/>
  <c r="I20" i="130"/>
  <c r="I21" i="130"/>
  <c r="I22" i="130"/>
  <c r="I23" i="130"/>
  <c r="I24" i="130"/>
  <c r="H23" i="129" l="1"/>
  <c r="C22" i="11" s="1"/>
  <c r="J45" i="129"/>
  <c r="J64" i="129" s="1"/>
  <c r="J81" i="129" s="1"/>
  <c r="H40" i="129"/>
  <c r="D22" i="11" s="1"/>
  <c r="H57" i="129"/>
  <c r="E22" i="11" s="1"/>
  <c r="H76" i="129"/>
  <c r="H93" i="129"/>
  <c r="G22" i="11" s="1"/>
  <c r="I117" i="129"/>
  <c r="J119" i="129"/>
  <c r="I118" i="129"/>
  <c r="B119" i="129"/>
  <c r="B125" i="129" s="1"/>
  <c r="I119" i="129"/>
  <c r="I120" i="129"/>
  <c r="I121" i="129"/>
  <c r="I122" i="129"/>
  <c r="B123" i="129"/>
  <c r="I123" i="129"/>
  <c r="I124" i="129"/>
  <c r="I125" i="129"/>
  <c r="I126" i="129"/>
  <c r="I139" i="129"/>
  <c r="I140" i="129"/>
  <c r="I141" i="129"/>
  <c r="I142" i="129"/>
  <c r="I143" i="129"/>
  <c r="I144" i="129"/>
  <c r="I145" i="129"/>
  <c r="I146" i="129"/>
  <c r="I147" i="129"/>
  <c r="I148" i="129"/>
  <c r="E150" i="129"/>
  <c r="J156" i="129"/>
  <c r="J157" i="129" s="1"/>
  <c r="J158" i="129" s="1"/>
  <c r="J159" i="129" s="1"/>
  <c r="I162" i="129"/>
  <c r="G23" i="11" l="1"/>
  <c r="G25" i="11" s="1"/>
  <c r="F23" i="11"/>
  <c r="C23" i="11"/>
  <c r="C25" i="11" s="1"/>
  <c r="I150" i="129"/>
  <c r="E151" i="129" s="1"/>
  <c r="E23" i="11"/>
  <c r="E25" i="11" s="1"/>
  <c r="I98" i="129"/>
  <c r="F22" i="11"/>
  <c r="I129" i="129"/>
  <c r="D23" i="11"/>
  <c r="J120" i="129"/>
  <c r="J121" i="129"/>
  <c r="J118" i="129"/>
  <c r="B56" i="10"/>
  <c r="C56" i="10" s="1"/>
  <c r="D56" i="10" s="1"/>
  <c r="E56" i="10" s="1"/>
  <c r="F56" i="10" s="1"/>
  <c r="B46" i="11"/>
  <c r="F25" i="11" l="1"/>
  <c r="H23" i="11"/>
  <c r="I165" i="129"/>
  <c r="D25" i="11"/>
  <c r="H22" i="11"/>
  <c r="J123" i="129"/>
  <c r="J122" i="129"/>
  <c r="J155" i="7"/>
  <c r="J128" i="7"/>
  <c r="J101" i="7"/>
  <c r="J74" i="7"/>
  <c r="J46" i="7"/>
  <c r="H25" i="11" l="1"/>
  <c r="J124" i="129"/>
  <c r="J125" i="129"/>
  <c r="J126" i="129" s="1"/>
  <c r="H109" i="126" l="1"/>
  <c r="H86" i="126"/>
  <c r="H63" i="126"/>
  <c r="H39" i="126"/>
  <c r="I131" i="7"/>
  <c r="I129" i="7"/>
  <c r="I104" i="7"/>
  <c r="H102" i="7"/>
  <c r="I102" i="7"/>
  <c r="I77" i="7"/>
  <c r="I75" i="7"/>
  <c r="I47" i="7"/>
  <c r="I49" i="7"/>
  <c r="I176" i="7" l="1"/>
  <c r="G184" i="7"/>
  <c r="G185" i="7" s="1"/>
  <c r="G186" i="7" s="1"/>
  <c r="G187" i="7" s="1"/>
  <c r="G188" i="7" s="1"/>
  <c r="D184" i="7" l="1"/>
  <c r="I186" i="7" s="1"/>
  <c r="I188" i="7" l="1"/>
  <c r="I187" i="7"/>
  <c r="I185" i="7"/>
  <c r="I184" i="7"/>
  <c r="I190" i="7" l="1"/>
  <c r="E141" i="7"/>
  <c r="J141" i="7" s="1"/>
  <c r="J158" i="7" s="1"/>
  <c r="E114" i="7"/>
  <c r="J114" i="7" s="1"/>
  <c r="J131" i="7" s="1"/>
  <c r="E87" i="7"/>
  <c r="J87" i="7" s="1"/>
  <c r="J104" i="7" s="1"/>
  <c r="J60" i="7"/>
  <c r="J77" i="7" s="1"/>
  <c r="E10" i="15" l="1"/>
  <c r="E16" i="15"/>
  <c r="F12" i="11" s="1"/>
  <c r="C10" i="15"/>
  <c r="C16" i="15"/>
  <c r="D12" i="11" s="1"/>
  <c r="D10" i="15"/>
  <c r="D16" i="15"/>
  <c r="E12" i="11" s="1"/>
  <c r="F10" i="15"/>
  <c r="F16" i="15"/>
  <c r="G12" i="11" s="1"/>
  <c r="B8" i="1"/>
  <c r="C8" i="1" s="1"/>
  <c r="D8" i="1" s="1"/>
  <c r="E8" i="1" s="1"/>
  <c r="F8" i="1" s="1"/>
  <c r="F15" i="1" l="1"/>
  <c r="E15" i="1"/>
  <c r="D15" i="1"/>
  <c r="C15" i="1"/>
  <c r="B15" i="1"/>
  <c r="G19" i="11"/>
  <c r="F19" i="11"/>
  <c r="E19" i="11"/>
  <c r="D19" i="11"/>
  <c r="C19" i="11"/>
  <c r="G18" i="11"/>
  <c r="F18" i="11"/>
  <c r="E18" i="11"/>
  <c r="D18" i="11"/>
  <c r="C18" i="11"/>
  <c r="G16" i="11"/>
  <c r="F16" i="11"/>
  <c r="E16" i="11"/>
  <c r="D16" i="11"/>
  <c r="C16" i="11"/>
  <c r="G17" i="11"/>
  <c r="F17" i="11"/>
  <c r="E17" i="11"/>
  <c r="D17" i="11"/>
  <c r="C17" i="11"/>
  <c r="G15" i="11"/>
  <c r="F15" i="11"/>
  <c r="E15" i="11"/>
  <c r="D15" i="11"/>
  <c r="C15" i="11"/>
  <c r="F24" i="9"/>
  <c r="G38" i="11" s="1"/>
  <c r="E24" i="9"/>
  <c r="F38" i="11" s="1"/>
  <c r="D24" i="9"/>
  <c r="E38" i="11" s="1"/>
  <c r="C24" i="9"/>
  <c r="D38" i="11" s="1"/>
  <c r="B24" i="9"/>
  <c r="C38" i="11" s="1"/>
  <c r="F16" i="9"/>
  <c r="E16" i="9"/>
  <c r="D16" i="9"/>
  <c r="C16" i="9"/>
  <c r="B16" i="9"/>
  <c r="B15" i="9"/>
  <c r="C15" i="9" s="1"/>
  <c r="D15" i="9" s="1"/>
  <c r="E15" i="9" s="1"/>
  <c r="F15" i="9" s="1"/>
  <c r="F11" i="9"/>
  <c r="E11" i="9"/>
  <c r="D11" i="9"/>
  <c r="C11" i="9"/>
  <c r="B11" i="9"/>
  <c r="D91" i="18"/>
  <c r="D89" i="18"/>
  <c r="D30" i="18"/>
  <c r="C24" i="18"/>
  <c r="C25" i="18" s="1"/>
  <c r="C26" i="18" s="1"/>
  <c r="C27" i="18" s="1"/>
  <c r="C28" i="18" s="1"/>
  <c r="C78" i="18"/>
  <c r="C80" i="18" s="1"/>
  <c r="C82" i="18" s="1"/>
  <c r="C84" i="18" s="1"/>
  <c r="C86" i="18" s="1"/>
  <c r="D68" i="18"/>
  <c r="C62" i="18"/>
  <c r="C63" i="18" s="1"/>
  <c r="C64" i="18" s="1"/>
  <c r="C65" i="18" s="1"/>
  <c r="C66" i="18" s="1"/>
  <c r="D43" i="18"/>
  <c r="C37" i="18"/>
  <c r="C38" i="18" s="1"/>
  <c r="C39" i="18" s="1"/>
  <c r="C40" i="18" s="1"/>
  <c r="C41" i="18" s="1"/>
  <c r="D18" i="18"/>
  <c r="C12" i="18"/>
  <c r="C13" i="18" s="1"/>
  <c r="C14" i="18" s="1"/>
  <c r="C15" i="18" s="1"/>
  <c r="C16" i="18" s="1"/>
  <c r="H16" i="11" l="1"/>
  <c r="K32" i="7"/>
  <c r="K60" i="7" s="1"/>
  <c r="K87" i="7" s="1"/>
  <c r="K114" i="7" s="1"/>
  <c r="K141" i="7" s="1"/>
  <c r="G7" i="11" l="1"/>
  <c r="F7" i="11"/>
  <c r="E7" i="11"/>
  <c r="D7" i="11"/>
  <c r="C7" i="11"/>
  <c r="G170" i="7"/>
  <c r="G171" i="7" s="1"/>
  <c r="G172" i="7" s="1"/>
  <c r="G173" i="7" s="1"/>
  <c r="G174" i="7" s="1"/>
  <c r="G46" i="11" l="1"/>
  <c r="F46" i="11"/>
  <c r="E46" i="11"/>
  <c r="D46" i="11"/>
  <c r="C46" i="11"/>
  <c r="F33" i="10"/>
  <c r="B31" i="10"/>
  <c r="C31" i="10" s="1"/>
  <c r="D31" i="10" s="1"/>
  <c r="E31" i="10" s="1"/>
  <c r="F31" i="10" s="1"/>
  <c r="H7" i="11" l="1"/>
  <c r="F17" i="9" l="1"/>
  <c r="F22" i="1"/>
  <c r="G44" i="11" l="1"/>
  <c r="F44" i="11"/>
  <c r="E44" i="11"/>
  <c r="D44" i="11"/>
  <c r="C44" i="11"/>
  <c r="G45" i="11"/>
  <c r="F45" i="11"/>
  <c r="E45" i="11"/>
  <c r="D45" i="11"/>
  <c r="C45" i="11"/>
  <c r="F99" i="10"/>
  <c r="G54" i="11" s="1"/>
  <c r="E99" i="10"/>
  <c r="F54" i="11" s="1"/>
  <c r="D99" i="10"/>
  <c r="E54" i="11" s="1"/>
  <c r="C99" i="10"/>
  <c r="D54" i="11" s="1"/>
  <c r="B99" i="10"/>
  <c r="C54" i="11" s="1"/>
  <c r="B54" i="11"/>
  <c r="B53" i="11"/>
  <c r="B52" i="11"/>
  <c r="B51" i="11"/>
  <c r="B50" i="11"/>
  <c r="B49" i="11"/>
  <c r="B48" i="11"/>
  <c r="B47" i="11"/>
  <c r="B45" i="11"/>
  <c r="B44" i="11"/>
  <c r="B43" i="11"/>
  <c r="B42" i="11"/>
  <c r="F98" i="10"/>
  <c r="B96" i="10"/>
  <c r="C96" i="10" s="1"/>
  <c r="D96" i="10" s="1"/>
  <c r="E96" i="10" s="1"/>
  <c r="F96" i="10" s="1"/>
  <c r="F94" i="10"/>
  <c r="B92" i="10"/>
  <c r="C92" i="10" s="1"/>
  <c r="D92" i="10" s="1"/>
  <c r="E92" i="10" s="1"/>
  <c r="F92" i="10" s="1"/>
  <c r="F90" i="10"/>
  <c r="B88" i="10"/>
  <c r="C88" i="10" s="1"/>
  <c r="D88" i="10" s="1"/>
  <c r="E88" i="10" s="1"/>
  <c r="F88" i="10" s="1"/>
  <c r="F86" i="10"/>
  <c r="B84" i="10"/>
  <c r="C84" i="10" s="1"/>
  <c r="D84" i="10" s="1"/>
  <c r="E84" i="10" s="1"/>
  <c r="F84" i="10" s="1"/>
  <c r="F82" i="10"/>
  <c r="B80" i="10"/>
  <c r="C80" i="10" s="1"/>
  <c r="D80" i="10" s="1"/>
  <c r="E80" i="10" s="1"/>
  <c r="F80" i="10" s="1"/>
  <c r="F78" i="10"/>
  <c r="B76" i="10"/>
  <c r="C76" i="10" s="1"/>
  <c r="D76" i="10" s="1"/>
  <c r="E76" i="10" s="1"/>
  <c r="F76" i="10" s="1"/>
  <c r="F74" i="10"/>
  <c r="B72" i="10"/>
  <c r="C72" i="10" s="1"/>
  <c r="D72" i="10" s="1"/>
  <c r="E72" i="10" s="1"/>
  <c r="F72" i="10" s="1"/>
  <c r="H54" i="11" l="1"/>
  <c r="H44" i="11"/>
  <c r="H45" i="11"/>
  <c r="F100" i="10"/>
  <c r="D16" i="2"/>
  <c r="H16" i="2"/>
  <c r="B23" i="9"/>
  <c r="C23" i="9" s="1"/>
  <c r="D23" i="9" s="1"/>
  <c r="E23" i="9" s="1"/>
  <c r="F23" i="9" s="1"/>
  <c r="E45" i="7" l="1"/>
  <c r="J45" i="7" s="1"/>
  <c r="E44" i="7"/>
  <c r="J44" i="7" s="1"/>
  <c r="F55" i="7" l="1"/>
  <c r="F53" i="7"/>
  <c r="G37" i="11" l="1"/>
  <c r="G59" i="11"/>
  <c r="G53" i="11"/>
  <c r="G52" i="11"/>
  <c r="G51" i="11"/>
  <c r="G50" i="11"/>
  <c r="G49" i="11"/>
  <c r="G48" i="11"/>
  <c r="G47" i="11"/>
  <c r="G43" i="11"/>
  <c r="G42" i="11"/>
  <c r="G39" i="11"/>
  <c r="G29" i="11"/>
  <c r="G55" i="11" l="1"/>
  <c r="B2" i="11" l="1"/>
  <c r="D75" i="126" l="1"/>
  <c r="D74" i="126"/>
  <c r="D62" i="126"/>
  <c r="D85" i="126" s="1"/>
  <c r="D108" i="126" s="1"/>
  <c r="D61" i="126"/>
  <c r="D84" i="126" s="1"/>
  <c r="D60" i="126"/>
  <c r="D83" i="126" s="1"/>
  <c r="D106" i="126" s="1"/>
  <c r="D59" i="126"/>
  <c r="D82" i="126" s="1"/>
  <c r="D58" i="126"/>
  <c r="D81" i="126" s="1"/>
  <c r="D104" i="126" s="1"/>
  <c r="D57" i="126"/>
  <c r="D80" i="126" s="1"/>
  <c r="D56" i="126"/>
  <c r="D79" i="126" s="1"/>
  <c r="D102" i="126" s="1"/>
  <c r="D55" i="126"/>
  <c r="D54" i="126"/>
  <c r="D53" i="126"/>
  <c r="D76" i="126" s="1"/>
  <c r="D99" i="126" s="1"/>
  <c r="E52" i="126"/>
  <c r="J52" i="126" s="1"/>
  <c r="E51" i="126"/>
  <c r="J51" i="126" s="1"/>
  <c r="D50" i="126"/>
  <c r="E49" i="126"/>
  <c r="J49" i="126" s="1"/>
  <c r="D48" i="126"/>
  <c r="E38" i="126"/>
  <c r="J38" i="126" s="1"/>
  <c r="E37" i="126"/>
  <c r="J37" i="126" s="1"/>
  <c r="E36" i="126"/>
  <c r="J36" i="126" s="1"/>
  <c r="E35" i="126"/>
  <c r="J35" i="126" s="1"/>
  <c r="E34" i="126"/>
  <c r="J34" i="126" s="1"/>
  <c r="E33" i="126"/>
  <c r="J33" i="126" s="1"/>
  <c r="E32" i="126"/>
  <c r="J32" i="126" s="1"/>
  <c r="E31" i="126"/>
  <c r="J31" i="126" s="1"/>
  <c r="E30" i="126"/>
  <c r="J30" i="126" s="1"/>
  <c r="E29" i="126"/>
  <c r="J29" i="126" s="1"/>
  <c r="E28" i="126"/>
  <c r="J28" i="126" s="1"/>
  <c r="E27" i="126"/>
  <c r="J27" i="126" s="1"/>
  <c r="E26" i="126"/>
  <c r="J26" i="126" s="1"/>
  <c r="E25" i="126"/>
  <c r="J25" i="126" s="1"/>
  <c r="K24" i="126"/>
  <c r="E24" i="126"/>
  <c r="J24" i="126" s="1"/>
  <c r="D107" i="126" l="1"/>
  <c r="E104" i="126"/>
  <c r="J104" i="126" s="1"/>
  <c r="D127" i="126"/>
  <c r="E127" i="126" s="1"/>
  <c r="E108" i="126"/>
  <c r="J108" i="126" s="1"/>
  <c r="D131" i="126"/>
  <c r="E131" i="126" s="1"/>
  <c r="J131" i="126" s="1"/>
  <c r="D105" i="126"/>
  <c r="D95" i="126"/>
  <c r="E99" i="126"/>
  <c r="J99" i="126" s="1"/>
  <c r="D122" i="126"/>
  <c r="E122" i="126" s="1"/>
  <c r="E102" i="126"/>
  <c r="J102" i="126" s="1"/>
  <c r="D125" i="126"/>
  <c r="E125" i="126" s="1"/>
  <c r="J125" i="126" s="1"/>
  <c r="D97" i="126"/>
  <c r="D129" i="126"/>
  <c r="E129" i="126" s="1"/>
  <c r="J129" i="126" s="1"/>
  <c r="E106" i="126"/>
  <c r="J106" i="126" s="1"/>
  <c r="D103" i="126"/>
  <c r="D98" i="126"/>
  <c r="D78" i="126"/>
  <c r="E55" i="126"/>
  <c r="J55" i="126" s="1"/>
  <c r="K48" i="126"/>
  <c r="F43" i="126"/>
  <c r="E53" i="126"/>
  <c r="J53" i="126" s="1"/>
  <c r="E61" i="126"/>
  <c r="J61" i="126" s="1"/>
  <c r="E72" i="126"/>
  <c r="J72" i="126" s="1"/>
  <c r="E82" i="126"/>
  <c r="J82" i="126" s="1"/>
  <c r="E59" i="126"/>
  <c r="J59" i="126" s="1"/>
  <c r="E57" i="126"/>
  <c r="J57" i="126" s="1"/>
  <c r="E74" i="126"/>
  <c r="J74" i="126" s="1"/>
  <c r="D73" i="126"/>
  <c r="D96" i="126" s="1"/>
  <c r="E50" i="126"/>
  <c r="J50" i="126" s="1"/>
  <c r="J122" i="126"/>
  <c r="E76" i="126"/>
  <c r="J76" i="126" s="1"/>
  <c r="D77" i="126"/>
  <c r="D100" i="126" s="1"/>
  <c r="E54" i="126"/>
  <c r="J54" i="126" s="1"/>
  <c r="E79" i="126"/>
  <c r="J79" i="126" s="1"/>
  <c r="E83" i="126"/>
  <c r="J83" i="126" s="1"/>
  <c r="D71" i="126"/>
  <c r="D94" i="126" s="1"/>
  <c r="E48" i="126"/>
  <c r="J48" i="126" s="1"/>
  <c r="E81" i="126"/>
  <c r="J81" i="126" s="1"/>
  <c r="J127" i="126"/>
  <c r="E85" i="126"/>
  <c r="J85" i="126" s="1"/>
  <c r="E56" i="126"/>
  <c r="J56" i="126" s="1"/>
  <c r="E58" i="126"/>
  <c r="J58" i="126" s="1"/>
  <c r="E60" i="126"/>
  <c r="J60" i="126" s="1"/>
  <c r="E62" i="126"/>
  <c r="J62" i="126" s="1"/>
  <c r="E75" i="126"/>
  <c r="J75" i="126" s="1"/>
  <c r="E80" i="126"/>
  <c r="J80" i="126" s="1"/>
  <c r="E84" i="126"/>
  <c r="J84" i="126" s="1"/>
  <c r="F58" i="10"/>
  <c r="E97" i="126" l="1"/>
  <c r="J97" i="126" s="1"/>
  <c r="D120" i="126"/>
  <c r="E120" i="126" s="1"/>
  <c r="J120" i="126" s="1"/>
  <c r="E105" i="126"/>
  <c r="J105" i="126" s="1"/>
  <c r="D128" i="126"/>
  <c r="E128" i="126" s="1"/>
  <c r="J128" i="126" s="1"/>
  <c r="E78" i="126"/>
  <c r="J78" i="126" s="1"/>
  <c r="D101" i="126"/>
  <c r="D121" i="126"/>
  <c r="E121" i="126" s="1"/>
  <c r="J121" i="126" s="1"/>
  <c r="E98" i="126"/>
  <c r="J98" i="126" s="1"/>
  <c r="E94" i="126"/>
  <c r="D117" i="126"/>
  <c r="E117" i="126" s="1"/>
  <c r="E103" i="126"/>
  <c r="J103" i="126" s="1"/>
  <c r="D126" i="126"/>
  <c r="E126" i="126" s="1"/>
  <c r="J126" i="126" s="1"/>
  <c r="E100" i="126"/>
  <c r="J100" i="126" s="1"/>
  <c r="D123" i="126"/>
  <c r="E123" i="126" s="1"/>
  <c r="J123" i="126" s="1"/>
  <c r="E96" i="126"/>
  <c r="J96" i="126" s="1"/>
  <c r="D119" i="126"/>
  <c r="E119" i="126" s="1"/>
  <c r="J119" i="126" s="1"/>
  <c r="E95" i="126"/>
  <c r="J95" i="126" s="1"/>
  <c r="D118" i="126"/>
  <c r="E118" i="126" s="1"/>
  <c r="J118" i="126" s="1"/>
  <c r="E107" i="126"/>
  <c r="J107" i="126" s="1"/>
  <c r="D130" i="126"/>
  <c r="E130" i="126" s="1"/>
  <c r="J130" i="126" s="1"/>
  <c r="J39" i="126"/>
  <c r="B9" i="1" s="1"/>
  <c r="K71" i="126"/>
  <c r="J63" i="126"/>
  <c r="C9" i="1" s="1"/>
  <c r="D57" i="11" s="1"/>
  <c r="F67" i="126"/>
  <c r="E71" i="126"/>
  <c r="J71" i="126" s="1"/>
  <c r="E77" i="126"/>
  <c r="J77" i="126" s="1"/>
  <c r="E73" i="126"/>
  <c r="J73" i="126" s="1"/>
  <c r="E37" i="7"/>
  <c r="J37" i="7" s="1"/>
  <c r="E101" i="126" l="1"/>
  <c r="J101" i="126" s="1"/>
  <c r="D124" i="126"/>
  <c r="E124" i="126" s="1"/>
  <c r="J124" i="126" s="1"/>
  <c r="J117" i="126"/>
  <c r="J132" i="126" s="1"/>
  <c r="F9" i="1" s="1"/>
  <c r="G57" i="11" s="1"/>
  <c r="J86" i="126"/>
  <c r="D9" i="1" s="1"/>
  <c r="E57" i="11" s="1"/>
  <c r="C57" i="11"/>
  <c r="K94" i="126"/>
  <c r="F90" i="126"/>
  <c r="D8" i="11"/>
  <c r="J94" i="126"/>
  <c r="J109" i="126" l="1"/>
  <c r="E9" i="1" s="1"/>
  <c r="F57" i="11" s="1"/>
  <c r="K117" i="126"/>
  <c r="F113" i="126"/>
  <c r="G58" i="11"/>
  <c r="G60" i="11" s="1"/>
  <c r="G8" i="11"/>
  <c r="E8" i="11"/>
  <c r="F10" i="1" l="1"/>
  <c r="F8" i="11"/>
  <c r="C83" i="121" l="1"/>
  <c r="E16" i="2" l="1"/>
  <c r="D29" i="11" s="1"/>
  <c r="F16" i="2"/>
  <c r="G16" i="2"/>
  <c r="C29" i="11"/>
  <c r="F68" i="10"/>
  <c r="F63" i="10"/>
  <c r="F53" i="10"/>
  <c r="F48" i="10"/>
  <c r="F43" i="10"/>
  <c r="F38" i="10"/>
  <c r="F25" i="10"/>
  <c r="F20" i="10"/>
  <c r="F15" i="10"/>
  <c r="F10" i="10"/>
  <c r="E147" i="7"/>
  <c r="J147" i="7" s="1"/>
  <c r="E95" i="7"/>
  <c r="J95" i="7" s="1"/>
  <c r="E38" i="7"/>
  <c r="J38" i="7" s="1"/>
  <c r="E39" i="7"/>
  <c r="J39" i="7" s="1"/>
  <c r="E40" i="7"/>
  <c r="J40" i="7" s="1"/>
  <c r="E41" i="7"/>
  <c r="J41" i="7" s="1"/>
  <c r="E143" i="7"/>
  <c r="J143" i="7" s="1"/>
  <c r="E145" i="7"/>
  <c r="J145" i="7" s="1"/>
  <c r="E151" i="7"/>
  <c r="J151" i="7" s="1"/>
  <c r="E153" i="7"/>
  <c r="J153" i="7" s="1"/>
  <c r="E154" i="7"/>
  <c r="J154" i="7" s="1"/>
  <c r="E32" i="7"/>
  <c r="J32" i="7" s="1"/>
  <c r="J49" i="7" s="1"/>
  <c r="B16" i="15" s="1"/>
  <c r="F12" i="9"/>
  <c r="C59" i="11"/>
  <c r="C42" i="11"/>
  <c r="C43" i="11"/>
  <c r="C47" i="11"/>
  <c r="C48" i="11"/>
  <c r="C49" i="11"/>
  <c r="C50" i="11"/>
  <c r="C51" i="11"/>
  <c r="C52" i="11"/>
  <c r="C53" i="11"/>
  <c r="C39" i="11"/>
  <c r="E33" i="7"/>
  <c r="J33" i="7" s="1"/>
  <c r="E34" i="7"/>
  <c r="J34" i="7" s="1"/>
  <c r="E35" i="7"/>
  <c r="J35" i="7" s="1"/>
  <c r="E36" i="7"/>
  <c r="J36" i="7" s="1"/>
  <c r="E42" i="7"/>
  <c r="J42" i="7" s="1"/>
  <c r="E43" i="7"/>
  <c r="J43" i="7" s="1"/>
  <c r="F5" i="3"/>
  <c r="E21" i="3" s="1"/>
  <c r="F7" i="3"/>
  <c r="D58" i="11"/>
  <c r="D59" i="11"/>
  <c r="E58" i="11"/>
  <c r="E59" i="11"/>
  <c r="F58" i="11"/>
  <c r="F59" i="11"/>
  <c r="D42" i="11"/>
  <c r="D43" i="11"/>
  <c r="D47" i="11"/>
  <c r="D48" i="11"/>
  <c r="D49" i="11"/>
  <c r="D50" i="11"/>
  <c r="D51" i="11"/>
  <c r="D52" i="11"/>
  <c r="D53" i="11"/>
  <c r="E42" i="11"/>
  <c r="E43" i="11"/>
  <c r="E47" i="11"/>
  <c r="E48" i="11"/>
  <c r="E49" i="11"/>
  <c r="E50" i="11"/>
  <c r="E51" i="11"/>
  <c r="E52" i="11"/>
  <c r="E53" i="11"/>
  <c r="F42" i="11"/>
  <c r="F43" i="11"/>
  <c r="F47" i="11"/>
  <c r="F48" i="11"/>
  <c r="F49" i="11"/>
  <c r="F50" i="11"/>
  <c r="F51" i="11"/>
  <c r="F52" i="11"/>
  <c r="F53" i="11"/>
  <c r="D37" i="11"/>
  <c r="D39" i="11"/>
  <c r="E37" i="11"/>
  <c r="E39" i="11"/>
  <c r="F39" i="11"/>
  <c r="B9" i="15"/>
  <c r="C9" i="15" s="1"/>
  <c r="D9" i="15" s="1"/>
  <c r="E9" i="15" s="1"/>
  <c r="F9" i="15" s="1"/>
  <c r="B10" i="9"/>
  <c r="C10" i="9" s="1"/>
  <c r="D10" i="9" s="1"/>
  <c r="E10" i="9" s="1"/>
  <c r="F10" i="9" s="1"/>
  <c r="E29" i="11"/>
  <c r="I15" i="3"/>
  <c r="B18" i="10"/>
  <c r="C18" i="10" s="1"/>
  <c r="B20" i="1"/>
  <c r="C20" i="1" s="1"/>
  <c r="D20" i="1" s="1"/>
  <c r="E20" i="1" s="1"/>
  <c r="F20" i="1" s="1"/>
  <c r="B14" i="1"/>
  <c r="B66" i="10"/>
  <c r="C66" i="10" s="1"/>
  <c r="D66" i="10" s="1"/>
  <c r="E66" i="10" s="1"/>
  <c r="F66" i="10" s="1"/>
  <c r="B61" i="10"/>
  <c r="C61" i="10" s="1"/>
  <c r="D61" i="10" s="1"/>
  <c r="E61" i="10" s="1"/>
  <c r="F61" i="10" s="1"/>
  <c r="B51" i="10"/>
  <c r="C51" i="10" s="1"/>
  <c r="D51" i="10" s="1"/>
  <c r="E51" i="10" s="1"/>
  <c r="F51" i="10" s="1"/>
  <c r="B46" i="10"/>
  <c r="C46" i="10" s="1"/>
  <c r="D46" i="10" s="1"/>
  <c r="E46" i="10" s="1"/>
  <c r="F46" i="10" s="1"/>
  <c r="B41" i="10"/>
  <c r="C41" i="10" s="1"/>
  <c r="D41" i="10" s="1"/>
  <c r="E41" i="10" s="1"/>
  <c r="F41" i="10" s="1"/>
  <c r="B36" i="10"/>
  <c r="C36" i="10" s="1"/>
  <c r="D36" i="10" s="1"/>
  <c r="E36" i="10" s="1"/>
  <c r="F36" i="10" s="1"/>
  <c r="B28" i="10"/>
  <c r="C28" i="10" s="1"/>
  <c r="D28" i="10" s="1"/>
  <c r="E28" i="10" s="1"/>
  <c r="F28" i="10" s="1"/>
  <c r="C85" i="121"/>
  <c r="C87" i="121" s="1"/>
  <c r="C89" i="121" s="1"/>
  <c r="C91" i="121" s="1"/>
  <c r="D8" i="2"/>
  <c r="E8" i="2" s="1"/>
  <c r="F8" i="2" s="1"/>
  <c r="G8" i="2" s="1"/>
  <c r="H8" i="2" s="1"/>
  <c r="B13" i="10"/>
  <c r="C13" i="10" s="1"/>
  <c r="D13" i="10" s="1"/>
  <c r="E13" i="10" s="1"/>
  <c r="F13" i="10" s="1"/>
  <c r="B23" i="10"/>
  <c r="C23" i="10" s="1"/>
  <c r="D23" i="10" s="1"/>
  <c r="E23" i="10" s="1"/>
  <c r="F23" i="10" s="1"/>
  <c r="B8" i="10"/>
  <c r="C8" i="10" s="1"/>
  <c r="D8" i="10" s="1"/>
  <c r="E8" i="10" s="1"/>
  <c r="F8" i="10" s="1"/>
  <c r="C4" i="11"/>
  <c r="D4" i="11" s="1"/>
  <c r="E4" i="11" s="1"/>
  <c r="F4" i="11" s="1"/>
  <c r="G4" i="11" s="1"/>
  <c r="C35" i="11"/>
  <c r="D35" i="11" s="1"/>
  <c r="E35" i="11" s="1"/>
  <c r="F35" i="11" s="1"/>
  <c r="G35" i="11" s="1"/>
  <c r="E64" i="7"/>
  <c r="J64" i="7" s="1"/>
  <c r="E63" i="7"/>
  <c r="J63" i="7" s="1"/>
  <c r="E67" i="7"/>
  <c r="J67" i="7" s="1"/>
  <c r="E91" i="7"/>
  <c r="J91" i="7" s="1"/>
  <c r="B10" i="15" l="1"/>
  <c r="D60" i="11"/>
  <c r="F60" i="11"/>
  <c r="E60" i="11"/>
  <c r="C14" i="1"/>
  <c r="E72" i="7"/>
  <c r="J72" i="7" s="1"/>
  <c r="F29" i="11"/>
  <c r="H29" i="11" s="1"/>
  <c r="H18" i="2"/>
  <c r="D55" i="11"/>
  <c r="E55" i="11"/>
  <c r="F55" i="11"/>
  <c r="C55" i="11"/>
  <c r="H46" i="11"/>
  <c r="H43" i="11"/>
  <c r="H53" i="11"/>
  <c r="H52" i="11"/>
  <c r="H51" i="11"/>
  <c r="H47" i="11"/>
  <c r="H50" i="11"/>
  <c r="H48" i="11"/>
  <c r="H49" i="11"/>
  <c r="H42" i="11"/>
  <c r="F102" i="10"/>
  <c r="F83" i="7"/>
  <c r="E62" i="7"/>
  <c r="J62" i="7" s="1"/>
  <c r="E89" i="7"/>
  <c r="J89" i="7" s="1"/>
  <c r="E116" i="7"/>
  <c r="J116" i="7" s="1"/>
  <c r="E98" i="7"/>
  <c r="J98" i="7" s="1"/>
  <c r="E71" i="7"/>
  <c r="J71" i="7" s="1"/>
  <c r="E73" i="7"/>
  <c r="J73" i="7" s="1"/>
  <c r="E122" i="7"/>
  <c r="J122" i="7" s="1"/>
  <c r="F11" i="11"/>
  <c r="F13" i="11" s="1"/>
  <c r="E93" i="7"/>
  <c r="J93" i="7" s="1"/>
  <c r="E11" i="11"/>
  <c r="E13" i="11" s="1"/>
  <c r="E68" i="7"/>
  <c r="J68" i="7" s="1"/>
  <c r="E125" i="7"/>
  <c r="J125" i="7" s="1"/>
  <c r="E152" i="7"/>
  <c r="J152" i="7" s="1"/>
  <c r="E115" i="7"/>
  <c r="J115" i="7" s="1"/>
  <c r="E142" i="7"/>
  <c r="J142" i="7" s="1"/>
  <c r="H39" i="11"/>
  <c r="E15" i="3"/>
  <c r="E31" i="3"/>
  <c r="H59" i="11"/>
  <c r="H18" i="11"/>
  <c r="H17" i="11"/>
  <c r="E69" i="7"/>
  <c r="J69" i="7" s="1"/>
  <c r="E66" i="7"/>
  <c r="J66" i="7" s="1"/>
  <c r="E29" i="3"/>
  <c r="E99" i="7"/>
  <c r="J99" i="7" s="1"/>
  <c r="E97" i="7"/>
  <c r="J97" i="7" s="1"/>
  <c r="E88" i="7"/>
  <c r="J88" i="7" s="1"/>
  <c r="E61" i="7"/>
  <c r="J61" i="7" s="1"/>
  <c r="E70" i="7"/>
  <c r="J70" i="7" s="1"/>
  <c r="E100" i="7"/>
  <c r="J100" i="7" s="1"/>
  <c r="E65" i="7"/>
  <c r="J65" i="7" s="1"/>
  <c r="E127" i="7"/>
  <c r="J127" i="7" s="1"/>
  <c r="E18" i="3"/>
  <c r="E24" i="3"/>
  <c r="E148" i="7"/>
  <c r="J148" i="7" s="1"/>
  <c r="E94" i="7"/>
  <c r="J94" i="7" s="1"/>
  <c r="E124" i="7"/>
  <c r="J124" i="7" s="1"/>
  <c r="E144" i="7"/>
  <c r="J144" i="7" s="1"/>
  <c r="E90" i="7"/>
  <c r="J90" i="7" s="1"/>
  <c r="E146" i="7"/>
  <c r="J146" i="7" s="1"/>
  <c r="E92" i="7"/>
  <c r="J92" i="7" s="1"/>
  <c r="E118" i="7"/>
  <c r="J118" i="7" s="1"/>
  <c r="E96" i="7"/>
  <c r="J96" i="7" s="1"/>
  <c r="E150" i="7"/>
  <c r="J150" i="7" s="1"/>
  <c r="E126" i="7"/>
  <c r="J126" i="7" s="1"/>
  <c r="E120" i="7"/>
  <c r="J120" i="7" s="1"/>
  <c r="D18" i="10"/>
  <c r="C12" i="11" l="1"/>
  <c r="H12" i="11" s="1"/>
  <c r="F18" i="15"/>
  <c r="J47" i="7"/>
  <c r="C6" i="11" s="1"/>
  <c r="G11" i="11"/>
  <c r="G13" i="11" s="1"/>
  <c r="D14" i="1"/>
  <c r="H55" i="11"/>
  <c r="F110" i="7"/>
  <c r="F81" i="7"/>
  <c r="E149" i="7"/>
  <c r="J149" i="7" s="1"/>
  <c r="J156" i="7" s="1"/>
  <c r="E121" i="7"/>
  <c r="J121" i="7" s="1"/>
  <c r="J75" i="7"/>
  <c r="D6" i="11" s="1"/>
  <c r="D9" i="11" s="1"/>
  <c r="G40" i="11"/>
  <c r="G63" i="11" s="1"/>
  <c r="D40" i="11"/>
  <c r="D63" i="11" s="1"/>
  <c r="H19" i="11"/>
  <c r="E40" i="11"/>
  <c r="E63" i="11" s="1"/>
  <c r="C37" i="11"/>
  <c r="J102" i="7"/>
  <c r="E6" i="11" s="1"/>
  <c r="E9" i="11" s="1"/>
  <c r="E119" i="7"/>
  <c r="J119" i="7" s="1"/>
  <c r="E117" i="7"/>
  <c r="J117" i="7" s="1"/>
  <c r="E123" i="7"/>
  <c r="J123" i="7" s="1"/>
  <c r="E18" i="10"/>
  <c r="F18" i="10" s="1"/>
  <c r="C11" i="11" l="1"/>
  <c r="C13" i="11" s="1"/>
  <c r="E14" i="1"/>
  <c r="C40" i="11"/>
  <c r="F25" i="9"/>
  <c r="F27" i="9" s="1"/>
  <c r="D11" i="11"/>
  <c r="D13" i="11" s="1"/>
  <c r="E20" i="11"/>
  <c r="E27" i="11" s="1"/>
  <c r="C20" i="11"/>
  <c r="D20" i="11"/>
  <c r="F108" i="7"/>
  <c r="F20" i="11"/>
  <c r="F137" i="7"/>
  <c r="F135" i="7"/>
  <c r="G20" i="11"/>
  <c r="G6" i="11"/>
  <c r="G9" i="11" s="1"/>
  <c r="J129" i="7"/>
  <c r="J161" i="7" s="1"/>
  <c r="F12" i="15" l="1"/>
  <c r="H57" i="11"/>
  <c r="F14" i="1"/>
  <c r="H11" i="11"/>
  <c r="H13" i="11" s="1"/>
  <c r="D27" i="11"/>
  <c r="D31" i="11" s="1"/>
  <c r="I21" i="3"/>
  <c r="G27" i="11"/>
  <c r="G65" i="11" s="1"/>
  <c r="F37" i="11"/>
  <c r="H38" i="11" s="1"/>
  <c r="F6" i="11"/>
  <c r="E31" i="11"/>
  <c r="E65" i="11"/>
  <c r="I91" i="121" l="1"/>
  <c r="G70" i="11"/>
  <c r="G67" i="11"/>
  <c r="G72" i="11" s="1"/>
  <c r="E70" i="11"/>
  <c r="E67" i="11"/>
  <c r="E72" i="11" s="1"/>
  <c r="D65" i="11"/>
  <c r="H37" i="11"/>
  <c r="F40" i="11"/>
  <c r="F9" i="11"/>
  <c r="F27" i="11" s="1"/>
  <c r="H6" i="11"/>
  <c r="I87" i="121"/>
  <c r="H15" i="11"/>
  <c r="H20" i="11" s="1"/>
  <c r="D70" i="11" l="1"/>
  <c r="D67" i="11"/>
  <c r="D72" i="11" s="1"/>
  <c r="I85" i="121"/>
  <c r="F63" i="11"/>
  <c r="H40" i="11"/>
  <c r="F31" i="11"/>
  <c r="I18" i="3"/>
  <c r="F65" i="11" l="1"/>
  <c r="F70" i="11" s="1"/>
  <c r="G31" i="11"/>
  <c r="F67" i="11" l="1"/>
  <c r="F72" i="11" s="1"/>
  <c r="I89" i="121"/>
  <c r="I24" i="3" l="1"/>
  <c r="I29" i="3" s="1"/>
  <c r="J21" i="3" s="1"/>
  <c r="J15" i="3" l="1"/>
  <c r="J18" i="3"/>
  <c r="J24" i="3"/>
  <c r="J29" i="3" l="1"/>
  <c r="J134" i="126" l="1"/>
  <c r="C8" i="11"/>
  <c r="H8" i="11" s="1"/>
  <c r="F16" i="1"/>
  <c r="F24" i="1" s="1"/>
  <c r="C9" i="11" l="1"/>
  <c r="C58" i="11"/>
  <c r="C60" i="11" s="1"/>
  <c r="H9" i="11" l="1"/>
  <c r="C27" i="11"/>
  <c r="H58" i="11"/>
  <c r="H60" i="11" s="1"/>
  <c r="C63" i="11"/>
  <c r="H63" i="11" l="1"/>
  <c r="H27" i="11"/>
  <c r="I79" i="121" s="1"/>
  <c r="C65" i="11"/>
  <c r="C31" i="11"/>
  <c r="H31" i="11" s="1"/>
  <c r="I77" i="121" s="1"/>
  <c r="H65" i="11" l="1"/>
  <c r="C70" i="11"/>
  <c r="H70" i="11" s="1"/>
  <c r="C67" i="11"/>
  <c r="C72" i="11" s="1"/>
  <c r="I31" i="3"/>
  <c r="I83" i="121"/>
  <c r="I95" i="121" s="1"/>
  <c r="H67" i="11" l="1"/>
  <c r="H7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Nebgen, Marco</author>
  </authors>
  <commentList>
    <comment ref="F53" authorId="0" shapeId="0" xr:uid="{00000000-0006-0000-0100-000001000000}">
      <text>
        <r>
          <rPr>
            <sz val="9"/>
            <color indexed="81"/>
            <rFont val="Segoe UI"/>
            <family val="2"/>
          </rPr>
          <t>Tragen Sie bitte die Summe aus der jährlichen Projektabrechnung ein
(aus der Anlage zum Zwischennachweis).</t>
        </r>
      </text>
    </comment>
    <comment ref="F55" authorId="0" shapeId="0" xr:uid="{00000000-0006-0000-0100-000002000000}">
      <text>
        <r>
          <rPr>
            <sz val="9"/>
            <color indexed="81"/>
            <rFont val="Segoe UI"/>
            <family val="2"/>
          </rPr>
          <t>Tragen Sie hier bitte die Summe aus der jährlichen Projektabrechnung ein
(aus der Anlage zum Zwischennachweis).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Nebgen, Marco</author>
  </authors>
  <commentList>
    <comment ref="F43" authorId="0" shapeId="0" xr:uid="{00000000-0006-0000-0200-000001000000}">
      <text>
        <r>
          <rPr>
            <sz val="9"/>
            <color indexed="81"/>
            <rFont val="Segoe UI"/>
            <family val="2"/>
          </rPr>
          <t>Tragen Sie hier bitte die Summe aus der jährlichen Projektabrechnung ein (aus der Anlage zum Zwischennachweis).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Schönherr, Bastian (BASFI)</author>
  </authors>
  <commentList>
    <comment ref="A6" authorId="0" shapeId="0" xr:uid="{697DA506-EAA3-4968-B281-639A52038248}">
      <text>
        <r>
          <rPr>
            <b/>
            <sz val="9"/>
            <color indexed="81"/>
            <rFont val="Segoe UI"/>
            <charset val="1"/>
          </rPr>
          <t>Falls bereits bekannt:Zuwendungsfallnummer im Format ZUW-2020-00123 oder INEZ Nummer im Format 12345</t>
        </r>
      </text>
    </comment>
  </commentList>
</comments>
</file>

<file path=xl/sharedStrings.xml><?xml version="1.0" encoding="utf-8"?>
<sst xmlns="http://schemas.openxmlformats.org/spreadsheetml/2006/main" count="805" uniqueCount="399">
  <si>
    <t>JAHR</t>
  </si>
  <si>
    <t>Summen</t>
  </si>
  <si>
    <t xml:space="preserve"> </t>
  </si>
  <si>
    <t>Summe</t>
  </si>
  <si>
    <t>Summe Verbrauchsmaterial</t>
  </si>
  <si>
    <t>Honorare</t>
  </si>
  <si>
    <t>SUMME SACHKOSTEN</t>
  </si>
  <si>
    <t>Beschreibung</t>
  </si>
  <si>
    <t>Summe Honorare und Werkverträge</t>
  </si>
  <si>
    <t>NICHTZUSCHUSSFÄHIGE KOSTEN</t>
  </si>
  <si>
    <t>Nichtzuschussfähige Kosten</t>
  </si>
  <si>
    <t>SUMME NICHTZUSCHUSSFÄHIGE KOSTEN</t>
  </si>
  <si>
    <t>ALG II</t>
  </si>
  <si>
    <t>Ausbilder</t>
  </si>
  <si>
    <t>Zwischensumme</t>
  </si>
  <si>
    <t>Eingangsdatum</t>
  </si>
  <si>
    <t>Gesamtkosten</t>
  </si>
  <si>
    <t>H</t>
  </si>
  <si>
    <t>Jahr</t>
  </si>
  <si>
    <t>Honorarstunden</t>
  </si>
  <si>
    <t>W =</t>
  </si>
  <si>
    <t>Werkverträge</t>
  </si>
  <si>
    <t>Leasing für Gebäude</t>
  </si>
  <si>
    <t>Abschreibungen</t>
  </si>
  <si>
    <t xml:space="preserve"> Honorar-Satz</t>
  </si>
  <si>
    <t>Std.</t>
  </si>
  <si>
    <t>W</t>
  </si>
  <si>
    <t>€</t>
  </si>
  <si>
    <t>Anteil %</t>
  </si>
  <si>
    <t>Betrag</t>
  </si>
  <si>
    <t>ANZAHL DER GESAMTSTUNDEN</t>
  </si>
  <si>
    <t>KOSTENART</t>
  </si>
  <si>
    <t>TEILBETRAG</t>
  </si>
  <si>
    <t>TEILBETRAG PERSONAL</t>
  </si>
  <si>
    <t>TEILBETRAG UNTERHALT</t>
  </si>
  <si>
    <t>TEILBETRAG SACHKOSTEN</t>
  </si>
  <si>
    <t>OHNE TEILNEHMERENTGELT</t>
  </si>
  <si>
    <t>NATIONALE ÖFFENTLICHE MITTEL</t>
  </si>
  <si>
    <t>zuschussfähige Kosten</t>
  </si>
  <si>
    <t>Sonstige Bundesmittel</t>
  </si>
  <si>
    <t xml:space="preserve">LOHN- UND GEHALTSKOSTEN </t>
  </si>
  <si>
    <t>Summe Lohn und Gehalt</t>
  </si>
  <si>
    <t>Projektleiter</t>
  </si>
  <si>
    <t>Arbeitsagentur ALG I</t>
  </si>
  <si>
    <t>ALG I</t>
  </si>
  <si>
    <t xml:space="preserve">ALG I </t>
  </si>
  <si>
    <t>Art</t>
  </si>
  <si>
    <t xml:space="preserve">Zwischensumme </t>
  </si>
  <si>
    <t>Art des Fremdpersonals</t>
  </si>
  <si>
    <t>H =</t>
  </si>
  <si>
    <t>TEILBETRAG INDIREKTE KOSTEN</t>
  </si>
  <si>
    <t>ZUSCHUSSFÄHIGE KOSTEN</t>
  </si>
  <si>
    <t>Investitionen</t>
  </si>
  <si>
    <t>nicht abschreibbare Investitionen</t>
  </si>
  <si>
    <t>Summe Abschreibungen</t>
  </si>
  <si>
    <t>Jahresübersicht Abschreibungen</t>
  </si>
  <si>
    <t>Öffentlichkeitsarbeit</t>
  </si>
  <si>
    <t>PLZ</t>
  </si>
  <si>
    <t>Projektname</t>
  </si>
  <si>
    <t>Telefon</t>
  </si>
  <si>
    <t>Name</t>
  </si>
  <si>
    <t>Vorname</t>
  </si>
  <si>
    <t>Geschäftsführung</t>
  </si>
  <si>
    <t>Beginn</t>
  </si>
  <si>
    <t>Ende</t>
  </si>
  <si>
    <t>Kosten und Finanzierung des Projektes</t>
  </si>
  <si>
    <t>Antragssteller</t>
  </si>
  <si>
    <t>Projektleitung</t>
  </si>
  <si>
    <t>Bankverbindung</t>
  </si>
  <si>
    <t>PL</t>
  </si>
  <si>
    <t>FINANZIERUNG DURCH BUNDESMITTEL</t>
  </si>
  <si>
    <t>Reisekosten</t>
  </si>
  <si>
    <t>Bezirke</t>
  </si>
  <si>
    <t>FINANZIERUNG DURCH PRIVATE MITTEL</t>
  </si>
  <si>
    <t>Summe Freistellungen</t>
  </si>
  <si>
    <t>Summe Sonstiges</t>
  </si>
  <si>
    <t>Summe Private Mittel</t>
  </si>
  <si>
    <t>SUMME MITTEL DER FHH</t>
  </si>
  <si>
    <t>SUMME PRIVATE MITTEL</t>
  </si>
  <si>
    <t>PRIVATE MITTEL</t>
  </si>
  <si>
    <t>Summe Personalkosten</t>
  </si>
  <si>
    <t>Summe Sachkosten</t>
  </si>
  <si>
    <t>Nicht zuschussfähige Kosten</t>
  </si>
  <si>
    <t>team.arbeit.hamburg ALG II</t>
  </si>
  <si>
    <t>Summe Bundesmittel</t>
  </si>
  <si>
    <t>Summe Mittel der FHH</t>
  </si>
  <si>
    <t>GESAMTKOSTEN</t>
  </si>
  <si>
    <t>KOSTEN DES PROJEKTPERSONALS</t>
  </si>
  <si>
    <t>E-Mail</t>
  </si>
  <si>
    <t xml:space="preserve">       Investitionsgüter / GWG</t>
  </si>
  <si>
    <t>(Beispiele für mögliches Projektpersonal, bitte anpassen)</t>
  </si>
  <si>
    <t>Sonstiges</t>
  </si>
  <si>
    <t>wird von der Verwaltungsbehörde ausgefüllt</t>
  </si>
  <si>
    <t>BERECHNUNG DER KOSTEN JE QUALIFIZIERUNGSOBJEKT</t>
  </si>
  <si>
    <t>ANZAHL DER DURCHSCHNITTL. QUALIFIZIERUNGSOBJEKTE</t>
  </si>
  <si>
    <t>€ / Qualifizierungsobjekt</t>
  </si>
  <si>
    <t>KOSTEN JE QUALIFIZIERUNGSOBJEKT</t>
  </si>
  <si>
    <t>Sollzinsen</t>
  </si>
  <si>
    <t>erstattungsfähige Mehrwertsteuer</t>
  </si>
  <si>
    <t>Provisionen und sonstige freiwillige soziale Leistungen</t>
  </si>
  <si>
    <t>Anschaffungskosten von Anlagegütern mit einer Nutzungsdauer von mehr als 12 Monaten</t>
  </si>
  <si>
    <t>Bezirk</t>
  </si>
  <si>
    <t>für Hamburg:</t>
  </si>
  <si>
    <t>ESF-Zuschuss</t>
  </si>
  <si>
    <t>FINANZIERUNG DURCH jobcenter team.arbeit.hamburg</t>
  </si>
  <si>
    <t xml:space="preserve">    (englische Bezeichnung)</t>
  </si>
  <si>
    <t>Ort und Datum</t>
  </si>
  <si>
    <t>rechtsverbindliche Unterschrift (Stempel)</t>
  </si>
  <si>
    <t>BIS</t>
  </si>
  <si>
    <r>
      <t>Angaben zum  freigestellten Personal</t>
    </r>
    <r>
      <rPr>
        <sz val="9"/>
        <color indexed="62"/>
        <rFont val="Arial"/>
        <family val="2"/>
      </rPr>
      <t xml:space="preserve"> </t>
    </r>
  </si>
  <si>
    <t>A</t>
  </si>
  <si>
    <t>BSW</t>
  </si>
  <si>
    <t>SK</t>
  </si>
  <si>
    <t>FB</t>
  </si>
  <si>
    <t>Für Änderungsanträge:</t>
  </si>
  <si>
    <t>Straße, Hausnummer</t>
  </si>
  <si>
    <t>Eigenes Projektkonto</t>
  </si>
  <si>
    <t xml:space="preserve">        Die Erklärungen des Antrags vom </t>
  </si>
  <si>
    <t>ID</t>
  </si>
  <si>
    <t>Summe Personalkosten lt. Zwischennachweis</t>
  </si>
  <si>
    <t>© Sozialbehörde / ESF-Verwaltungsbehörde</t>
  </si>
  <si>
    <t>Zuwendungs-Nr.</t>
  </si>
  <si>
    <t>Antrag auf Projektförderung aus Mitteln der ESF-Förderperiode 2021-2027</t>
  </si>
  <si>
    <t xml:space="preserve">        Bewilligung einer Zuwendung zur Projektförderung (Teil 2) bleiben bestehen.</t>
  </si>
  <si>
    <t xml:space="preserve"> auf </t>
  </si>
  <si>
    <t xml:space="preserve"> Leitz. SB</t>
  </si>
  <si>
    <t>Sozialbehörde</t>
  </si>
  <si>
    <r>
      <rPr>
        <b/>
        <sz val="8"/>
        <color indexed="62"/>
        <rFont val="Arial"/>
        <family val="2"/>
      </rPr>
      <t>Behörde für Arbeit, Gesundheit, Soziales, Familie
und Integration</t>
    </r>
    <r>
      <rPr>
        <sz val="8"/>
        <color indexed="62"/>
        <rFont val="Arial"/>
        <family val="2"/>
      </rPr>
      <t xml:space="preserve">
Amt für Arbeit und Integration
ESF-Verwaltungsbehörde
Hamburger Straße 47
22083 Hamburg</t>
    </r>
  </si>
  <si>
    <t xml:space="preserve">Jahr </t>
  </si>
  <si>
    <t>Summe Freistellungen lt. Zwischennachweis</t>
  </si>
  <si>
    <r>
      <rPr>
        <sz val="12"/>
        <color indexed="62"/>
        <rFont val="Arial"/>
        <family val="2"/>
      </rPr>
      <t xml:space="preserve">KOSTEN DES </t>
    </r>
    <r>
      <rPr>
        <b/>
        <u/>
        <sz val="12"/>
        <color indexed="62"/>
        <rFont val="Arial"/>
        <family val="2"/>
      </rPr>
      <t>FREIGESTELLTEN</t>
    </r>
    <r>
      <rPr>
        <sz val="12"/>
        <color indexed="62"/>
        <rFont val="Arial"/>
        <family val="2"/>
      </rPr>
      <t xml:space="preserve"> PROJEKTPERSONALS</t>
    </r>
  </si>
  <si>
    <t>Sachkosten  |  Seite 1 von 3</t>
  </si>
  <si>
    <t>JOBCENTER team.arbeit.hamburg</t>
  </si>
  <si>
    <t>Sachkosten  |  Seite 2 von 3</t>
  </si>
  <si>
    <t>Sachkosten  |  Seite 3 von 3</t>
  </si>
  <si>
    <t xml:space="preserve">ALG II </t>
  </si>
  <si>
    <t>SUMME FINANZIERUNG DURCH NATIONALE ÖFFENTLICHE MITTEL</t>
  </si>
  <si>
    <t>PAUSCHALE GEMEINKOSTEN</t>
  </si>
  <si>
    <t>Indirekte Kosten  |  Seite 1 von 1</t>
  </si>
  <si>
    <t>Nichtzuschussfähige Kosten  |  Seite 1 von 1</t>
  </si>
  <si>
    <t>Behörde für Arbeit, Gesundheit, Soziales, Familie und Integration</t>
  </si>
  <si>
    <t>Behörde für Inneres und Sport</t>
  </si>
  <si>
    <t>Behörde für Kultur und Medien</t>
  </si>
  <si>
    <t>BKM</t>
  </si>
  <si>
    <t xml:space="preserve">Behörde für Schule und Berufsbildung </t>
  </si>
  <si>
    <t>Behörde für Umwelt, Klima, Energie und Agrarwirtschaft</t>
  </si>
  <si>
    <t>Behörde für Justiz und Verbraucherschutz</t>
  </si>
  <si>
    <t>Behörde für Stadtentwicklung und Wohnen</t>
  </si>
  <si>
    <t>BUKEA</t>
  </si>
  <si>
    <t>Behörde für Verkehr und Mobilitätswende</t>
  </si>
  <si>
    <t>BVM</t>
  </si>
  <si>
    <t>Behörde für Wirtschaft und Innovation</t>
  </si>
  <si>
    <t>Behörde für Wissenschaft, Forschung, Gleichstellung und Bezirke</t>
  </si>
  <si>
    <t>Finanzbehörde</t>
  </si>
  <si>
    <t>Senatskanzlei</t>
  </si>
  <si>
    <t>Bezirksamt Altona</t>
  </si>
  <si>
    <t xml:space="preserve"> BA Altona</t>
  </si>
  <si>
    <t>Bezirksamt Bergedorf</t>
  </si>
  <si>
    <t>BA Bergedorf</t>
  </si>
  <si>
    <t>Bezirksamt Eimsbüttel</t>
  </si>
  <si>
    <t>BA Eimsbüttel</t>
  </si>
  <si>
    <t>Bezirksamt Hamburg-Mitte</t>
  </si>
  <si>
    <t>BA Mitte</t>
  </si>
  <si>
    <t>Bezirksamt Hamburg-Nord</t>
  </si>
  <si>
    <t>BA Nord</t>
  </si>
  <si>
    <t>Bezirksamt Harburg</t>
  </si>
  <si>
    <t>BA Harburg</t>
  </si>
  <si>
    <t>Bezirksamt Wandsbek</t>
  </si>
  <si>
    <t>BA Wandsbek</t>
  </si>
  <si>
    <t>Finanzierung FHH  |  Seite 1 von 2</t>
  </si>
  <si>
    <t>Finanzierung FHH  |  Seite 2 von 2</t>
  </si>
  <si>
    <t>gesamt</t>
  </si>
  <si>
    <t>KOSTEN TEILNEHMENDE</t>
  </si>
  <si>
    <t>…</t>
  </si>
  <si>
    <r>
      <rPr>
        <b/>
        <sz val="14"/>
        <color rgb="FF0070C0"/>
        <rFont val="Arial"/>
        <family val="2"/>
      </rPr>
      <t>Europäische Union</t>
    </r>
    <r>
      <rPr>
        <b/>
        <sz val="14"/>
        <rFont val="Arial"/>
        <family val="2"/>
      </rPr>
      <t xml:space="preserve">  -  Europäischer Sozialfonds ESF+  -  </t>
    </r>
    <r>
      <rPr>
        <b/>
        <sz val="14"/>
        <color theme="0"/>
        <rFont val="Arial"/>
        <family val="2"/>
      </rPr>
      <t>in Hamburg</t>
    </r>
  </si>
  <si>
    <t>HONORARE</t>
  </si>
  <si>
    <t>ABSCHREIBUNGEN (INKL. GWG)</t>
  </si>
  <si>
    <t>Summe ALG I</t>
  </si>
  <si>
    <t>Finanzierung Nat. öff. Mittel  |  Seite 1 von 2</t>
  </si>
  <si>
    <t xml:space="preserve">ÜBERSICHT ÜBER DIE VERTEILUNG DER KOSTEN </t>
  </si>
  <si>
    <t xml:space="preserve">VERTEILUNG DER FINANZIERUNG DER ZUSCHUSSFÄHIGEN  KOSTEN </t>
  </si>
  <si>
    <t>Übersicht  |  Seite 1 von 1</t>
  </si>
  <si>
    <t>Finanzierung Privat  |  Seite 1 von 1</t>
  </si>
  <si>
    <t>Bestehen in dem Projekt nichtzuschussfähige Kosten (wenn 'ja', bitte unten eintragen)?</t>
  </si>
  <si>
    <t>Jahr*</t>
  </si>
  <si>
    <t>*Bei zurückliegenden Jahren (Änderungsantrag) bitte in den betreffenden Jahren die Summe aus dem jeweiligen Zwischennachweis eingeben.</t>
  </si>
  <si>
    <t xml:space="preserve">SACHAUSGABEN FÜR DIE PROJEKTDURCHFÜHRUNG </t>
  </si>
  <si>
    <t>Art der Sachausgaben</t>
  </si>
  <si>
    <t>Raumnebenkosten</t>
  </si>
  <si>
    <t>Arbeitsmaterial</t>
  </si>
  <si>
    <t>Fahrgelder</t>
  </si>
  <si>
    <t>Fahrgelder TN</t>
  </si>
  <si>
    <t>Fort- und Weiterbildung</t>
  </si>
  <si>
    <t>Fort- und Weiterbildung TN</t>
  </si>
  <si>
    <t>Freistellungen Teilnehmer</t>
  </si>
  <si>
    <t>Projektpersonal</t>
  </si>
  <si>
    <t>Berufsgenossenschaft</t>
  </si>
  <si>
    <t>Pauschale Gemeinkosten</t>
  </si>
  <si>
    <t>Hamburger Institut für Berufliche Bildung (HIBB)</t>
  </si>
  <si>
    <t>Nationale öffentliche Mittel Bund</t>
  </si>
  <si>
    <t>FINANZIERUNG DURCH ZUWENDUNGSMITTEL DER FREIEN UND HANSESTADT HAMBURG</t>
  </si>
  <si>
    <t>Zuwendungsmittel FHH</t>
  </si>
  <si>
    <t>Private Mittel</t>
  </si>
  <si>
    <t>Personalausgaben</t>
  </si>
  <si>
    <t>Sachausgaben</t>
  </si>
  <si>
    <t>Sonstige Entgelte</t>
  </si>
  <si>
    <t>Pauschalen</t>
  </si>
  <si>
    <t>Summe Pauschalen</t>
  </si>
  <si>
    <t>BEITRÄGE ZUR BERUFSGENOSSENSCHAFT</t>
  </si>
  <si>
    <t>Beitrag zur Berufsgenossenschaft</t>
  </si>
  <si>
    <t>Summe Beiträge zur Berufsgenossenschaft</t>
  </si>
  <si>
    <t>TEILNEHMERENTGELTE</t>
  </si>
  <si>
    <t>Sonstige</t>
  </si>
  <si>
    <t>Freigestellte Teilnehmer</t>
  </si>
  <si>
    <t>SUMME KOSTEN</t>
  </si>
  <si>
    <t>SUMME KOFINANZIERUNG</t>
  </si>
  <si>
    <t>Anzahl Teilnehmer</t>
  </si>
  <si>
    <t>ARBEITSLOSENGELD I</t>
  </si>
  <si>
    <t>ARBEITSENTGELT</t>
  </si>
  <si>
    <t>ARBEITSLOSENGELD II</t>
  </si>
  <si>
    <t>§ 16 e/i SGB II</t>
  </si>
  <si>
    <t>Förderung nach § 16 e/i SGB II</t>
  </si>
  <si>
    <t>SONSTIGE ENTGELTE</t>
  </si>
  <si>
    <t>§ 16 SGB II</t>
  </si>
  <si>
    <t>Entgeltart</t>
  </si>
  <si>
    <t>Summe Sonstige Entgelte</t>
  </si>
  <si>
    <t xml:space="preserve"> Je TN sind folgende Vorgaben zu beachten:</t>
  </si>
  <si>
    <t xml:space="preserve"> Als Pauschalsatz ist der entspr. angegebene Wert aus dem Informationsblatt </t>
  </si>
  <si>
    <t xml:space="preserve"> Downloadbereich auf der ESF-Hamburg Webseite unter: https://www.esf-hamburg.de</t>
  </si>
  <si>
    <t>Teilnehmerentgelte  |  Seite 1 von 2</t>
  </si>
  <si>
    <t>Summe ALG II</t>
  </si>
  <si>
    <t>Summe Förderung nach § 16 e/i SGB II</t>
  </si>
  <si>
    <t>davon Förderung durch Bundesmittel</t>
  </si>
  <si>
    <t>FINANZIERUNG BUND</t>
  </si>
  <si>
    <t>Freistellungen</t>
  </si>
  <si>
    <t>Summe Freistellungen Teilnehmer</t>
  </si>
  <si>
    <t>Sachkosten</t>
  </si>
  <si>
    <t>Teilnehmerentgelte</t>
  </si>
  <si>
    <t>Summe Teilnehmerentgelte</t>
  </si>
  <si>
    <t>Freigestelltes Projektpersonal</t>
  </si>
  <si>
    <t>PAUSCHALEN</t>
  </si>
  <si>
    <t>Teilnehmende, die von ihrem Arbeitgeber zur Teilnahme am Projekt freigestellt werden</t>
  </si>
  <si>
    <t xml:space="preserve"> Die Beträge sind abhängig von dem Status der Teilnehmenden zu ermitteln. </t>
  </si>
  <si>
    <t>Teilnehmerentgelte  |  Seite 2 von 2</t>
  </si>
  <si>
    <t>Sonstiges (Eigenmittel, Gebühren, Einnahmen aus Verkäufen etc.)</t>
  </si>
  <si>
    <t>SON</t>
  </si>
  <si>
    <t>Angaben zur Tarifbindung</t>
  </si>
  <si>
    <t>Tarifbindung</t>
  </si>
  <si>
    <t>Wenn 'Ja', bitte angeben</t>
  </si>
  <si>
    <t>oder Sonstige bitte eintragen</t>
  </si>
  <si>
    <t>Höhe der Pauschale</t>
  </si>
  <si>
    <t>Höhe Pauschale Gemeinkosten</t>
  </si>
  <si>
    <t>Summe Anteil BG an den Pauschalen Gemeinkosten</t>
  </si>
  <si>
    <t>Summe Pauschale Gemeinkosten</t>
  </si>
  <si>
    <t>Gesamtkosten = inkl. aller ggf. durch das Jocenter übernommenen Fahrt- und Weiterbildungskosten etc.</t>
  </si>
  <si>
    <t>Gesamtkosten = inkl. aller ggf. durch die Bundesagentur übernommenen Fahrt- und Weiterbildungskosten etc.</t>
  </si>
  <si>
    <t>Gesamtkosten = inkl. aller ggf. durch Bundesmittel übernommenen Fahrt- und Weiterbildungskosten etc.</t>
  </si>
  <si>
    <t>Raumkosten (Miete)</t>
  </si>
  <si>
    <t>Sonstige = Geringfügig Beschäftigte / studentische Hilfskräfte etc.</t>
  </si>
  <si>
    <t>V1</t>
  </si>
  <si>
    <t>V2</t>
  </si>
  <si>
    <t>Verwaltungskraft 1</t>
  </si>
  <si>
    <t>Verwaltungskraft 2</t>
  </si>
  <si>
    <t xml:space="preserve"> Stellen-
anteil</t>
  </si>
  <si>
    <t>Stellen-
ID</t>
  </si>
  <si>
    <t>Arbeitnehm.-Brutto/
Monat/Arbeitn.</t>
  </si>
  <si>
    <t>Arbeigeber Brutto/Monat/Arb.nehmer</t>
  </si>
  <si>
    <t>Anzahl Arbeit-nehmer</t>
  </si>
  <si>
    <t>Jahressonder-zahlung</t>
  </si>
  <si>
    <t xml:space="preserve"> Laufzeit in Monaten</t>
  </si>
  <si>
    <r>
      <t xml:space="preserve">Arbeitnehm.-Brutto/
Monat/Arbeitn.
</t>
    </r>
    <r>
      <rPr>
        <b/>
        <sz val="9"/>
        <color indexed="62"/>
        <rFont val="Arial"/>
        <family val="2"/>
      </rPr>
      <t>max. TV-L</t>
    </r>
  </si>
  <si>
    <t>Beispiele</t>
  </si>
  <si>
    <t>Vergütung/Erfahrungs-stufe</t>
  </si>
  <si>
    <t>&lt;&lt;&lt;   freier Eintrag   &gt;&gt;&gt;</t>
  </si>
  <si>
    <t>SUMME GESAMTFINANZIERUNG</t>
  </si>
  <si>
    <t>ESF-MITTEL (errechnet)</t>
  </si>
  <si>
    <t>(automatischer Eintrag aus den Teilnehmerentgelten)</t>
  </si>
  <si>
    <t>(automatischer Eintrag aus den Freistellungen)</t>
  </si>
  <si>
    <t xml:space="preserve">Ort </t>
  </si>
  <si>
    <t xml:space="preserve">Stadtteil </t>
  </si>
  <si>
    <t xml:space="preserve">Fax </t>
  </si>
  <si>
    <t xml:space="preserve">Titel </t>
  </si>
  <si>
    <t xml:space="preserve">Name </t>
  </si>
  <si>
    <t xml:space="preserve">Vorname </t>
  </si>
  <si>
    <t xml:space="preserve">IBAN </t>
  </si>
  <si>
    <t>BWI</t>
  </si>
  <si>
    <t>BJV</t>
  </si>
  <si>
    <t>BWFGB</t>
  </si>
  <si>
    <t>bitte anpassen</t>
  </si>
  <si>
    <t>für mögliches Projektpersonal,</t>
  </si>
  <si>
    <t>Verortung</t>
  </si>
  <si>
    <t>Trägername</t>
  </si>
  <si>
    <t>Projektbeginn</t>
  </si>
  <si>
    <t>Projektende</t>
  </si>
  <si>
    <t>Straßenname</t>
  </si>
  <si>
    <t>Hausnr.</t>
  </si>
  <si>
    <t>Verkettung</t>
  </si>
  <si>
    <t>Anmerkung Ort</t>
  </si>
  <si>
    <t>Stadtteil</t>
  </si>
  <si>
    <t>Wahlkreis</t>
  </si>
  <si>
    <t>Anmerkung Verortung</t>
  </si>
  <si>
    <t>Sie können sich die Bezirke, Stadtteile und Wahlkreise über http://www.geoportal-hamburg.de/sga/ anzeigen lassen.</t>
  </si>
  <si>
    <t xml:space="preserve">Nummer Leistungsbeschreibung </t>
  </si>
  <si>
    <t>Spezifisches Ziel</t>
  </si>
  <si>
    <r>
      <t xml:space="preserve">TV-L
</t>
    </r>
    <r>
      <rPr>
        <sz val="9"/>
        <color theme="3"/>
        <rFont val="Arial"/>
        <family val="2"/>
      </rPr>
      <t>Vergütung/ Erfahrungs-stufe</t>
    </r>
  </si>
  <si>
    <t>Bei zurückliegenden Jahren (Änderungsantrag):</t>
  </si>
  <si>
    <t>Zuwendungsantrag ESF+ (Teil 1) - Deckblatt  |  Seite 2 von 2</t>
  </si>
  <si>
    <t>Zuwendungsantrag ESF+ (Teil 1) - Deckblatt  |  Seite 1 von 2</t>
  </si>
  <si>
    <t>(automatischer Übertrag aus den Personalkosten)</t>
  </si>
  <si>
    <t xml:space="preserve"> Tagwerker sind ebenfalls in die ALG II-Tabelle mit aufzunehmen.</t>
  </si>
  <si>
    <t xml:space="preserve"> Entspr. der Regelung im SGB II werden ggf. Teile der Förderung nicht durch den Bund getragen.</t>
  </si>
  <si>
    <t xml:space="preserve"> Daher ist in jedem Jahr ebenfalls die Höhe der Mittel der Bundesförderung (ohne Aufstockung) anzugeben.</t>
  </si>
  <si>
    <t>Zuw.-Nr.</t>
  </si>
  <si>
    <t>Anzahl
Arbeitn.</t>
  </si>
  <si>
    <t>Anschaff-
ungspreis</t>
  </si>
  <si>
    <t>Abschrei-
bungs-
dauer (Jahre)</t>
  </si>
  <si>
    <t>Projektlauf
zeit in
Jahren</t>
  </si>
  <si>
    <t>Summe der
Abschrei-
bung je Gruppe</t>
  </si>
  <si>
    <t xml:space="preserve"> Ein  Individueller Nachweis erfolgt durch Zuweisungsschreiben des jobcenters team.arbeit.hamburg.</t>
  </si>
  <si>
    <t xml:space="preserve"> 'Pauschalierung von Arbeitslosengeld II' einzugeben. Die aktuelle Fassung befindet sich im entspr.</t>
  </si>
  <si>
    <t>BSB / HIBB</t>
  </si>
  <si>
    <t>ggf. kofinanzierende Stellen:</t>
  </si>
  <si>
    <t>ggf. Kooperationspartner im Projekt:</t>
  </si>
  <si>
    <r>
      <t>Angaben zum Personal</t>
    </r>
    <r>
      <rPr>
        <sz val="9"/>
        <color indexed="62"/>
        <rFont val="Arial"/>
        <family val="2"/>
      </rPr>
      <t xml:space="preserve"> </t>
    </r>
    <r>
      <rPr>
        <sz val="7"/>
        <color indexed="62"/>
        <rFont val="Arial"/>
        <family val="2"/>
      </rPr>
      <t xml:space="preserve">(s. auch unten </t>
    </r>
    <r>
      <rPr>
        <b/>
        <sz val="7"/>
        <color indexed="62"/>
        <rFont val="Arial"/>
        <family val="2"/>
      </rPr>
      <t>Hinweise zur Stellen-ID</t>
    </r>
    <r>
      <rPr>
        <sz val="7"/>
        <color indexed="62"/>
        <rFont val="Arial"/>
        <family val="2"/>
      </rPr>
      <t>)</t>
    </r>
  </si>
  <si>
    <r>
      <rPr>
        <b/>
        <u/>
        <sz val="9"/>
        <color rgb="FF333399"/>
        <rFont val="Arial"/>
        <family val="2"/>
      </rPr>
      <t>Hinweise zur Stellen-ID</t>
    </r>
    <r>
      <rPr>
        <sz val="9"/>
        <color rgb="FF333399"/>
        <rFont val="Arial"/>
        <family val="2"/>
      </rPr>
      <t xml:space="preserve">
Eine Stellen-ID bildet die Tätigkeitsmerkmale ab und sollte möglichst kurz, prägnant, unverwechselbar und eindeutig sein. Eine ID ist somit fest mit der Stelle verbunden. Bei einem Personenwechsel auf der Stelle findet somit keine Änderung der ID statt.</t>
    </r>
  </si>
  <si>
    <t>ESF-Anteil (Gesamtfinanzierung)</t>
  </si>
  <si>
    <t>Zuwendungsmittel (Gesamtfinanzierung)</t>
  </si>
  <si>
    <t>jeweilige Gesamtbeträge für die einzelnen Jahre der Projektlaufzeit</t>
  </si>
  <si>
    <t>Einzelübersicht Abschreibungen</t>
  </si>
  <si>
    <t>Hier können Sie besondere Angaben nennen (bsp. im Gebäude des JC Altona o.ä., Standort des Kooperationspartners etc.)</t>
  </si>
  <si>
    <t>Bitte unterscheiden Sie in Projektstandort (1 je Projekt) und weiteren Erbringungsorten!</t>
  </si>
  <si>
    <t>Barrierefreiheit</t>
  </si>
  <si>
    <t>Projektstandort</t>
  </si>
  <si>
    <t>Erbringungsort/e</t>
  </si>
  <si>
    <t xml:space="preserve">Datum und rechtsverbindliche Unterschrift/en der/s Antragsteller/s/in </t>
  </si>
  <si>
    <t>Ich/wir versichere/versichern die Richtigkeit und Vollständigkeit der vorstehenden Angaben.</t>
  </si>
  <si>
    <t>Gesamt:</t>
  </si>
  <si>
    <t>Dezember</t>
  </si>
  <si>
    <t>November</t>
  </si>
  <si>
    <t>Oktober</t>
  </si>
  <si>
    <t>September</t>
  </si>
  <si>
    <t>August</t>
  </si>
  <si>
    <t>Juli</t>
  </si>
  <si>
    <t>Juni</t>
  </si>
  <si>
    <t>Mai</t>
  </si>
  <si>
    <t>April</t>
  </si>
  <si>
    <t>März</t>
  </si>
  <si>
    <t>Februar</t>
  </si>
  <si>
    <t>Januar</t>
  </si>
  <si>
    <t>zu Projektbeginn</t>
  </si>
  <si>
    <t>Eigenmittel</t>
  </si>
  <si>
    <t>Monat</t>
  </si>
  <si>
    <t xml:space="preserve">verbindliche </t>
  </si>
  <si>
    <t>1) Eigenmittel</t>
  </si>
  <si>
    <t>zum Antrag vom</t>
  </si>
  <si>
    <t>für Projekt</t>
  </si>
  <si>
    <t>Restkostenpauschale</t>
  </si>
  <si>
    <t>Vereinfachte Kostenoption (Pauschale)</t>
  </si>
  <si>
    <t>(Pauschale Gemeinkosten = 15% - Restkostenpauschale = max. 40%)</t>
  </si>
  <si>
    <r>
      <t xml:space="preserve">Anteil Pauschale </t>
    </r>
    <r>
      <rPr>
        <sz val="9"/>
        <color indexed="62"/>
        <rFont val="Arial"/>
        <family val="2"/>
      </rPr>
      <t>(wird automatisch übertragen)</t>
    </r>
  </si>
  <si>
    <t>Hinweis: Bitte planen Sie in der Kalkulation die Tarifsteigerungen mit ein. Sofern für einen Zeitraum innerhalb der Projektlaufzeit noch keine tarifliche Entgeltsteigerung beschlossen sein sollte, ist ein rechnerischer Aufschlag zum letztgültigen Entgelt in Höhe von 2% pro Kalenderjahr anzusetzen (immer beginnend ab dem nächsten Januar, auch wenn der letztgültige Tarifvertrag vor dem 31.12. eines Jahres endet).</t>
  </si>
  <si>
    <t>RESTKOSTENPAUSCHALE</t>
  </si>
  <si>
    <t>Summe Restkostenpauschale</t>
  </si>
  <si>
    <r>
      <t xml:space="preserve">Für die Abrechnung einer </t>
    </r>
    <r>
      <rPr>
        <b/>
        <sz val="11"/>
        <rFont val="Arial"/>
        <family val="2"/>
      </rPr>
      <t xml:space="preserve">Pauschale Gemeinkosten </t>
    </r>
    <r>
      <rPr>
        <sz val="11"/>
        <rFont val="Arial"/>
        <family val="2"/>
      </rPr>
      <t xml:space="preserve">gilt ein Pauschalsatz von 15% der förderfähigen Personalkosten. Eine </t>
    </r>
    <r>
      <rPr>
        <b/>
        <sz val="11"/>
        <rFont val="Arial"/>
        <family val="2"/>
      </rPr>
      <t>Restkostenpauschale</t>
    </r>
    <r>
      <rPr>
        <sz val="11"/>
        <rFont val="Arial"/>
        <family val="2"/>
      </rPr>
      <t xml:space="preserve"> kann entsprechend bis zu 40% der förderfähigen Personalkosten betragen. Die förderfähigen, über das Projekt direkt abgerechneten, Personalkosten sind ausschließlich Kosten für das eigene Personal und das der Kooperationspartner (ohne Freistellungen) </t>
    </r>
    <r>
      <rPr>
        <b/>
        <sz val="11"/>
        <rFont val="Arial"/>
        <family val="2"/>
      </rPr>
      <t xml:space="preserve">ab einem Stellenanteil von 0,25.
</t>
    </r>
    <r>
      <rPr>
        <sz val="11"/>
        <rFont val="Arial"/>
        <family val="2"/>
      </rPr>
      <t>Weitere Informationen hierzu befindet sich im Downloadbereich auf der ESF-Hamburg Webseite unter: https://www.esf-hamburg.de</t>
    </r>
  </si>
  <si>
    <t>Summe Pauschale lt. Zwischennachweis</t>
  </si>
  <si>
    <t>ANTEIL PAUSCHALE BERUFSGENOSSENSCHAFTSBEITRÄGE</t>
  </si>
  <si>
    <t>Hinweis: Die Beiträge zur Berufsgenossenschaft werden grundsätzlich als Personalkosten in der Berechnung der Pauschale im Rahmen der vereinfachten Kostenoption berücksichtigt. Da die Kosten nicht auf eine einzelne AN runtergebrochen werden, fließt zunächst der Gesamtbetrag der Beiträge in die Berechnung der Pauschale mit ein und wird dann später im Rahmen der Nachweisabrechnung entspr. angepasst.</t>
  </si>
  <si>
    <t>Europäische Union  -  Europäischer Sozialfonds Plus  -  in Hamburg</t>
  </si>
  <si>
    <t>Eigenmittel sind nur die Einzahlungen, die aus dem eigenen Vermögen der/s Zuwendungs-empfangenden eingebracht werden, die entweder zum Zeitpunkt der Antragstellung bereits vorhanden sind (also für das Projekt von Beginn an zur Verfügung stehen und in der Zeile "zu Projektbeginn" einzutragen sind) oder im Rahmen des Bewilligungszeitraums zur Verfügung gestellt werden. Der Zeitpunkt, zu dem die Eigenmittel dem Projekt zur Verfügung gestellt werden, ist nachfolgend anzugeben.
Die Eigenmittel sind hinsichtlich der Höhe verbindlich, da diese aus dem Vermögen der Zuwendungs-empfangenden gezahlt werden.</t>
  </si>
  <si>
    <t>Telekommunikation (Telefon, Internet etc.)</t>
  </si>
  <si>
    <t>SACHAUSGABEN - INKL. HONORARE UND ABSCHREIBUNGEN</t>
  </si>
  <si>
    <t>Bei Fragen zu dieser Anlage wenden Sie sich bitte direkt an die ESF-Projektsteuerung.</t>
  </si>
  <si>
    <t>Anmerkung Projektstandort</t>
  </si>
  <si>
    <t>Allgemeine Angaben zum Projekt</t>
  </si>
  <si>
    <t>Anmerkung Allgemeine Angaben zum Projekt</t>
  </si>
  <si>
    <t xml:space="preserve">Ggf. Erläuterung: </t>
  </si>
  <si>
    <t>S1</t>
  </si>
  <si>
    <t>Sozialpädagoge1</t>
  </si>
  <si>
    <t>Lehrer2</t>
  </si>
  <si>
    <t>L2</t>
  </si>
  <si>
    <t>Freigestelltes Personal  |  Seite 1 von 3</t>
  </si>
  <si>
    <t>Freigestelltes Personal  |  Seite 2 von 3</t>
  </si>
  <si>
    <t>Freigestelltes Personal  |  Seite 3 von 3</t>
  </si>
  <si>
    <t>Projektpersonal  |  Seite 1 von 3</t>
  </si>
  <si>
    <t>Projektpersonal  |  Seite 2 von 3</t>
  </si>
  <si>
    <t>Projektpersonal  |  Seite 3 von 3</t>
  </si>
  <si>
    <t>Entsendestelle (Arbeitgeber/Dienstherr)</t>
  </si>
  <si>
    <t>etc.</t>
  </si>
  <si>
    <t>Bitte geben Sie auf der 3. Seite für jede ID eine Erläuterung und die entsendende Stelle an.</t>
  </si>
  <si>
    <t>Erläuterung ID</t>
  </si>
  <si>
    <t>Zuwendungsantrag ESF Plus - Aufstellung verbindliche Eigenmittel</t>
  </si>
  <si>
    <t>Zuwendungsantrag ESF Plus - Anlage Erbringungsorte</t>
  </si>
  <si>
    <t>Sozialpädagoge 1</t>
  </si>
  <si>
    <t>Behörde für Verwaltung</t>
  </si>
  <si>
    <t>AG-Ant. SV
21%</t>
  </si>
  <si>
    <t>AG-Ant. SV 21%</t>
  </si>
  <si>
    <r>
      <rPr>
        <i/>
        <sz val="8"/>
        <color rgb="FF333399"/>
        <rFont val="Arial"/>
        <family val="2"/>
      </rPr>
      <t xml:space="preserve">z.B.      </t>
    </r>
    <r>
      <rPr>
        <i/>
        <sz val="9"/>
        <color indexed="62"/>
        <rFont val="Arial"/>
        <family val="2"/>
      </rPr>
      <t xml:space="preserve">  S1</t>
    </r>
  </si>
  <si>
    <r>
      <t xml:space="preserve">Gesamtbetrag/Jahr bitte in der Spalte </t>
    </r>
    <r>
      <rPr>
        <u/>
        <sz val="9"/>
        <color rgb="FF333399"/>
        <rFont val="Arial"/>
        <family val="2"/>
      </rPr>
      <t>Jahressonderzahlung</t>
    </r>
    <r>
      <rPr>
        <sz val="9"/>
        <color indexed="62"/>
        <rFont val="Arial"/>
        <family val="2"/>
      </rPr>
      <t xml:space="preserve"> eintragen.</t>
    </r>
  </si>
  <si>
    <r>
      <t xml:space="preserve">Hinweis: Wenn als vereinfachte Kostenoption eine </t>
    </r>
    <r>
      <rPr>
        <b/>
        <u/>
        <sz val="10"/>
        <color rgb="FF333399"/>
        <rFont val="Arial"/>
        <family val="2"/>
      </rPr>
      <t>Restkostenpauschale</t>
    </r>
    <r>
      <rPr>
        <b/>
        <sz val="10"/>
        <color indexed="62"/>
        <rFont val="Arial"/>
        <family val="2"/>
      </rPr>
      <t xml:space="preserve"> beantragt wurde,
machen Sie in dieser Registerkarte bitte </t>
    </r>
    <r>
      <rPr>
        <b/>
        <u/>
        <sz val="10"/>
        <color rgb="FF333399"/>
        <rFont val="Arial"/>
        <family val="2"/>
      </rPr>
      <t>keine</t>
    </r>
    <r>
      <rPr>
        <b/>
        <sz val="10"/>
        <color indexed="62"/>
        <rFont val="Arial"/>
        <family val="2"/>
      </rPr>
      <t xml:space="preserve"> Eintragungen.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</si>
</sst>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quot;;[Red]\-#,##0.00\ &quot;€&quot;"/>
    <numFmt numFmtId="44" formatCode="_-* #,##0.00\ &quot;€&quot;_-;\-* #,##0.00\ &quot;€&quot;_-;_-* &quot;-&quot;??\ &quot;€&quot;_-;_-@_-"/>
    <numFmt numFmtId="164" formatCode="_-* #,##0.00\ &quot;DM&quot;_-;\-* #,##0.00\ &quot;DM&quot;_-;_-* &quot;-&quot;??\ &quot;DM&quot;_-;_-@_-"/>
    <numFmt numFmtId="165" formatCode="yyyy"/>
    <numFmt numFmtId="166" formatCode="d/m/yy"/>
    <numFmt numFmtId="167" formatCode="0.0"/>
    <numFmt numFmtId="168" formatCode="00"/>
    <numFmt numFmtId="169" formatCode="d/\ m"/>
    <numFmt numFmtId="170" formatCode="dddd/mmmm/yyyy"/>
    <numFmt numFmtId="171" formatCode="#,##0.00&quot;   &quot;"/>
    <numFmt numFmtId="172" formatCode="#,##0.00_ ;\-#,##0.00\ "/>
    <numFmt numFmtId="173" formatCode="\D\-00000"/>
  </numFmts>
  <fonts count="10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b/>
      <sz val="9"/>
      <name val="Arial"/>
      <family val="2"/>
    </font>
    <font>
      <b/>
      <i/>
      <sz val="10"/>
      <name val="Arial"/>
      <family val="2"/>
    </font>
    <font>
      <b/>
      <sz val="10"/>
      <name val="Arial"/>
      <family val="2"/>
    </font>
    <font>
      <sz val="9"/>
      <name val="Helv"/>
    </font>
    <font>
      <sz val="12"/>
      <name val="Courier"/>
      <family val="3"/>
    </font>
    <font>
      <b/>
      <sz val="11"/>
      <name val="Arial"/>
      <family val="2"/>
    </font>
    <font>
      <sz val="12"/>
      <name val="Arial"/>
      <family val="2"/>
    </font>
    <font>
      <u/>
      <sz val="12"/>
      <name val="Arial"/>
      <family val="2"/>
    </font>
    <font>
      <b/>
      <sz val="12"/>
      <name val="Arial"/>
      <family val="2"/>
    </font>
    <font>
      <sz val="10"/>
      <name val="Arial"/>
      <family val="2"/>
    </font>
    <font>
      <i/>
      <sz val="10"/>
      <name val="Arial"/>
      <family val="2"/>
    </font>
    <font>
      <sz val="9"/>
      <color indexed="9"/>
      <name val="Arial"/>
      <family val="2"/>
    </font>
    <font>
      <u/>
      <sz val="10"/>
      <color indexed="12"/>
      <name val="Arial"/>
      <family val="2"/>
    </font>
    <font>
      <b/>
      <u/>
      <sz val="12"/>
      <name val="Arial"/>
      <family val="2"/>
    </font>
    <font>
      <sz val="10"/>
      <color indexed="10"/>
      <name val="Arial"/>
      <family val="2"/>
    </font>
    <font>
      <b/>
      <sz val="12"/>
      <color indexed="62"/>
      <name val="Arial"/>
      <family val="2"/>
    </font>
    <font>
      <b/>
      <sz val="10"/>
      <color indexed="62"/>
      <name val="Arial"/>
      <family val="2"/>
    </font>
    <font>
      <sz val="10"/>
      <color indexed="18"/>
      <name val="Arial"/>
      <family val="2"/>
    </font>
    <font>
      <b/>
      <u/>
      <sz val="10"/>
      <name val="Arial"/>
      <family val="2"/>
    </font>
    <font>
      <sz val="12"/>
      <color indexed="54"/>
      <name val="Arial"/>
      <family val="2"/>
    </font>
    <font>
      <sz val="8"/>
      <name val="Arial"/>
      <family val="2"/>
    </font>
    <font>
      <sz val="12"/>
      <color indexed="62"/>
      <name val="Arial"/>
      <family val="2"/>
    </font>
    <font>
      <b/>
      <u/>
      <sz val="12"/>
      <color indexed="62"/>
      <name val="Arial"/>
      <family val="2"/>
    </font>
    <font>
      <sz val="10"/>
      <color indexed="62"/>
      <name val="Arial"/>
      <family val="2"/>
    </font>
    <font>
      <u/>
      <sz val="12"/>
      <color indexed="62"/>
      <name val="Arial"/>
      <family val="2"/>
    </font>
    <font>
      <sz val="10"/>
      <color indexed="62"/>
      <name val="Arial"/>
      <family val="2"/>
    </font>
    <font>
      <b/>
      <sz val="9"/>
      <color indexed="62"/>
      <name val="Arial"/>
      <family val="2"/>
    </font>
    <font>
      <sz val="9"/>
      <color indexed="62"/>
      <name val="Arial"/>
      <family val="2"/>
    </font>
    <font>
      <b/>
      <i/>
      <sz val="10"/>
      <color indexed="62"/>
      <name val="Arial"/>
      <family val="2"/>
    </font>
    <font>
      <sz val="7"/>
      <color indexed="62"/>
      <name val="Arial"/>
      <family val="2"/>
    </font>
    <font>
      <sz val="8"/>
      <color indexed="62"/>
      <name val="Arial"/>
      <family val="2"/>
    </font>
    <font>
      <b/>
      <i/>
      <sz val="9"/>
      <color indexed="62"/>
      <name val="Arial"/>
      <family val="2"/>
    </font>
    <font>
      <sz val="9"/>
      <color indexed="62"/>
      <name val="Helv"/>
    </font>
    <font>
      <i/>
      <sz val="10"/>
      <color indexed="62"/>
      <name val="Arial"/>
      <family val="2"/>
    </font>
    <font>
      <b/>
      <sz val="9"/>
      <color indexed="62"/>
      <name val="Arial"/>
      <family val="2"/>
    </font>
    <font>
      <i/>
      <sz val="9"/>
      <color indexed="62"/>
      <name val="Arial"/>
      <family val="2"/>
    </font>
    <font>
      <sz val="9"/>
      <color indexed="62"/>
      <name val="Arial"/>
      <family val="2"/>
    </font>
    <font>
      <b/>
      <i/>
      <sz val="10"/>
      <color indexed="62"/>
      <name val="Arial"/>
      <family val="2"/>
    </font>
    <font>
      <sz val="9"/>
      <color indexed="44"/>
      <name val="Arial"/>
      <family val="2"/>
    </font>
    <font>
      <sz val="8"/>
      <color indexed="41"/>
      <name val="Arial"/>
      <family val="2"/>
    </font>
    <font>
      <sz val="11"/>
      <name val="Arial"/>
      <family val="2"/>
    </font>
    <font>
      <b/>
      <sz val="8"/>
      <color indexed="62"/>
      <name val="Arial"/>
      <family val="2"/>
    </font>
    <font>
      <b/>
      <sz val="8"/>
      <name val="Arial"/>
      <family val="2"/>
    </font>
    <font>
      <sz val="9"/>
      <color theme="3"/>
      <name val="Arial"/>
      <family val="2"/>
    </font>
    <font>
      <sz val="11"/>
      <color indexed="62"/>
      <name val="Arial"/>
      <family val="2"/>
    </font>
    <font>
      <i/>
      <sz val="8"/>
      <name val="Arial"/>
      <family val="2"/>
    </font>
    <font>
      <b/>
      <sz val="9"/>
      <color theme="3"/>
      <name val="Arial"/>
      <family val="2"/>
    </font>
    <font>
      <sz val="12"/>
      <color rgb="FF000000"/>
      <name val="MS Gothic"/>
      <family val="3"/>
    </font>
    <font>
      <b/>
      <u/>
      <sz val="11"/>
      <name val="Arial"/>
      <family val="2"/>
    </font>
    <font>
      <u/>
      <sz val="9"/>
      <color indexed="62"/>
      <name val="Arial"/>
      <family val="2"/>
    </font>
    <font>
      <sz val="10"/>
      <color theme="4" tint="-0.249977111117893"/>
      <name val="Arial"/>
      <family val="2"/>
    </font>
    <font>
      <sz val="8"/>
      <color theme="1"/>
      <name val="Arial"/>
      <family val="2"/>
    </font>
    <font>
      <sz val="9"/>
      <color theme="1" tint="0.34998626667073579"/>
      <name val="Arial"/>
      <family val="2"/>
    </font>
    <font>
      <i/>
      <sz val="11"/>
      <color indexed="62"/>
      <name val="Arial"/>
      <family val="2"/>
    </font>
    <font>
      <b/>
      <sz val="14"/>
      <name val="Arial"/>
      <family val="2"/>
    </font>
    <font>
      <b/>
      <sz val="14"/>
      <color rgb="FF0070C0"/>
      <name val="Arial"/>
      <family val="2"/>
    </font>
    <font>
      <b/>
      <sz val="14"/>
      <color theme="0"/>
      <name val="Arial"/>
      <family val="2"/>
    </font>
    <font>
      <sz val="9"/>
      <color rgb="FF000099"/>
      <name val="Arial"/>
      <family val="2"/>
    </font>
    <font>
      <sz val="9"/>
      <color theme="1"/>
      <name val="Arial"/>
      <family val="2"/>
    </font>
    <font>
      <b/>
      <sz val="10"/>
      <color indexed="44"/>
      <name val="Arial"/>
      <family val="2"/>
    </font>
    <font>
      <b/>
      <sz val="9"/>
      <color indexed="44"/>
      <name val="Arial"/>
      <family val="2"/>
    </font>
    <font>
      <sz val="9"/>
      <color indexed="81"/>
      <name val="Segoe UI"/>
      <family val="2"/>
    </font>
    <font>
      <u/>
      <sz val="11"/>
      <color theme="10"/>
      <name val="Calibri"/>
      <family val="2"/>
      <scheme val="minor"/>
    </font>
    <font>
      <b/>
      <sz val="11"/>
      <color indexed="62"/>
      <name val="Arial"/>
      <family val="2"/>
    </font>
    <font>
      <b/>
      <sz val="11"/>
      <color indexed="18"/>
      <name val="Arial"/>
      <family val="2"/>
    </font>
    <font>
      <b/>
      <sz val="9"/>
      <color rgb="FF333399"/>
      <name val="Arial"/>
      <family val="2"/>
    </font>
    <font>
      <sz val="9"/>
      <color rgb="FF333399"/>
      <name val="Arial"/>
      <family val="2"/>
    </font>
    <font>
      <b/>
      <sz val="10"/>
      <color rgb="FF333399"/>
      <name val="Arial"/>
      <family val="2"/>
    </font>
    <font>
      <sz val="10"/>
      <color rgb="FF333399"/>
      <name val="Arial"/>
      <family val="2"/>
    </font>
    <font>
      <b/>
      <sz val="7"/>
      <color indexed="62"/>
      <name val="Arial"/>
      <family val="2"/>
    </font>
    <font>
      <b/>
      <u/>
      <sz val="9"/>
      <color rgb="FF333399"/>
      <name val="Arial"/>
      <family val="2"/>
    </font>
    <font>
      <sz val="11"/>
      <color rgb="FFFF0000"/>
      <name val="Calibri"/>
      <family val="2"/>
      <scheme val="minor"/>
    </font>
    <font>
      <sz val="10"/>
      <color theme="1"/>
      <name val="Arial"/>
      <family val="2"/>
    </font>
    <font>
      <b/>
      <sz val="9"/>
      <color indexed="81"/>
      <name val="Segoe UI"/>
      <charset val="1"/>
    </font>
    <font>
      <b/>
      <sz val="9"/>
      <color theme="1"/>
      <name val="Arial"/>
      <family val="2"/>
    </font>
    <font>
      <sz val="9"/>
      <color rgb="FFFF0000"/>
      <name val="Calibri"/>
      <family val="2"/>
      <scheme val="minor"/>
    </font>
    <font>
      <sz val="9"/>
      <color rgb="FFFF0000"/>
      <name val="Arial"/>
      <family val="2"/>
    </font>
    <font>
      <sz val="11"/>
      <color rgb="FFFF0000"/>
      <name val="Arial"/>
      <family val="2"/>
    </font>
    <font>
      <sz val="10"/>
      <color rgb="FFFF0000"/>
      <name val="Calibri"/>
      <family val="2"/>
      <scheme val="minor"/>
    </font>
    <font>
      <b/>
      <u/>
      <sz val="11"/>
      <color rgb="FFFF0000"/>
      <name val="Arial"/>
      <family val="2"/>
    </font>
    <font>
      <sz val="8"/>
      <color rgb="FF333399"/>
      <name val="Arial"/>
      <family val="2"/>
    </font>
    <font>
      <b/>
      <u/>
      <sz val="10"/>
      <color rgb="FF333399"/>
      <name val="Arial"/>
      <family val="2"/>
    </font>
    <font>
      <b/>
      <sz val="14"/>
      <color theme="1"/>
      <name val="Arial"/>
      <family val="2"/>
    </font>
    <font>
      <sz val="11"/>
      <color theme="1"/>
      <name val="Arial"/>
      <family val="2"/>
    </font>
    <font>
      <i/>
      <sz val="10"/>
      <color theme="1"/>
      <name val="Arial"/>
      <family val="2"/>
    </font>
    <font>
      <u/>
      <sz val="10"/>
      <color theme="1"/>
      <name val="Arial"/>
      <family val="2"/>
    </font>
    <font>
      <u/>
      <sz val="10"/>
      <color theme="10"/>
      <name val="Arial"/>
      <family val="2"/>
    </font>
    <font>
      <b/>
      <sz val="10"/>
      <color theme="1"/>
      <name val="Arial"/>
      <family val="2"/>
    </font>
    <font>
      <b/>
      <sz val="12"/>
      <color theme="1"/>
      <name val="Arial"/>
      <family val="2"/>
    </font>
    <font>
      <i/>
      <sz val="8"/>
      <color rgb="FF333399"/>
      <name val="Arial"/>
      <family val="2"/>
    </font>
    <font>
      <u/>
      <sz val="9"/>
      <color rgb="FF333399"/>
      <name val="Arial"/>
      <family val="2"/>
    </font>
    <font>
      <b/>
      <sz val="9"/>
      <color theme="2" tint="-0.749992370372631"/>
      <name val="Arial"/>
      <family val="2"/>
    </font>
    <font>
      <sz val="9"/>
      <color theme="8" tint="-0.249977111117893"/>
      <name val="Arial"/>
      <family val="2"/>
    </font>
  </fonts>
  <fills count="13">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rgb="FF99CCFF"/>
        <bgColor indexed="64"/>
      </patternFill>
    </fill>
    <fill>
      <patternFill patternType="solid">
        <fgColor theme="3"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EB"/>
        <bgColor indexed="64"/>
      </patternFill>
    </fill>
  </fills>
  <borders count="51">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theme="0" tint="-0.499984740745262"/>
      </bottom>
      <diagonal/>
    </border>
    <border>
      <left style="thin">
        <color indexed="64"/>
      </left>
      <right/>
      <top style="thin">
        <color indexed="64"/>
      </top>
      <bottom style="medium">
        <color theme="0" tint="-0.499984740745262"/>
      </bottom>
      <diagonal/>
    </border>
    <border>
      <left/>
      <right/>
      <top style="thin">
        <color indexed="64"/>
      </top>
      <bottom style="medium">
        <color theme="0" tint="-0.499984740745262"/>
      </bottom>
      <diagonal/>
    </border>
    <border>
      <left style="medium">
        <color auto="1"/>
      </left>
      <right style="thin">
        <color auto="1"/>
      </right>
      <top style="medium">
        <color auto="1"/>
      </top>
      <bottom style="medium">
        <color auto="1"/>
      </bottom>
      <diagonal/>
    </border>
    <border>
      <left style="thin">
        <color rgb="FFFF0000"/>
      </left>
      <right style="medium">
        <color rgb="FFFF0000"/>
      </right>
      <top style="thin">
        <color auto="1"/>
      </top>
      <bottom style="medium">
        <color rgb="FFFF0000"/>
      </bottom>
      <diagonal/>
    </border>
    <border>
      <left style="medium">
        <color indexed="64"/>
      </left>
      <right/>
      <top style="thin">
        <color indexed="64"/>
      </top>
      <bottom style="medium">
        <color auto="1"/>
      </bottom>
      <diagonal/>
    </border>
    <border>
      <left style="thin">
        <color rgb="FFFF0000"/>
      </left>
      <right style="medium">
        <color rgb="FFFF0000"/>
      </right>
      <top style="thin">
        <color auto="1"/>
      </top>
      <bottom style="thin">
        <color auto="1"/>
      </bottom>
      <diagonal/>
    </border>
    <border>
      <left style="medium">
        <color indexed="64"/>
      </left>
      <right/>
      <top style="thin">
        <color indexed="64"/>
      </top>
      <bottom style="thin">
        <color indexed="64"/>
      </bottom>
      <diagonal/>
    </border>
    <border>
      <left style="thin">
        <color rgb="FFFF0000"/>
      </left>
      <right style="medium">
        <color rgb="FFFF0000"/>
      </right>
      <top style="medium">
        <color rgb="FFFF0000"/>
      </top>
      <bottom style="thin">
        <color auto="1"/>
      </bottom>
      <diagonal/>
    </border>
    <border>
      <left style="medium">
        <color indexed="64"/>
      </left>
      <right/>
      <top/>
      <bottom style="thin">
        <color indexed="64"/>
      </bottom>
      <diagonal/>
    </border>
    <border>
      <left style="thin">
        <color rgb="FFFF0000"/>
      </left>
      <right style="medium">
        <color rgb="FFFF0000"/>
      </right>
      <top style="medium">
        <color rgb="FFFF0000"/>
      </top>
      <bottom style="medium">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auto="1"/>
      </right>
      <top/>
      <bottom/>
      <diagonal/>
    </border>
    <border>
      <left style="medium">
        <color indexed="64"/>
      </left>
      <right/>
      <top/>
      <bottom style="medium">
        <color indexed="64"/>
      </bottom>
      <diagonal/>
    </border>
    <border>
      <left style="thin">
        <color auto="1"/>
      </left>
      <right style="medium">
        <color auto="1"/>
      </right>
      <top style="medium">
        <color auto="1"/>
      </top>
      <bottom/>
      <diagonal/>
    </border>
    <border>
      <left/>
      <right/>
      <top style="medium">
        <color indexed="64"/>
      </top>
      <bottom/>
      <diagonal/>
    </border>
    <border>
      <left style="medium">
        <color auto="1"/>
      </left>
      <right/>
      <top style="medium">
        <color auto="1"/>
      </top>
      <bottom/>
      <diagonal/>
    </border>
    <border>
      <left style="medium">
        <color indexed="64"/>
      </left>
      <right/>
      <top style="medium">
        <color indexed="64"/>
      </top>
      <bottom style="thin">
        <color indexed="64"/>
      </bottom>
      <diagonal/>
    </border>
  </borders>
  <cellStyleXfs count="13">
    <xf numFmtId="0" fontId="0" fillId="0" borderId="0"/>
    <xf numFmtId="0" fontId="19" fillId="0" borderId="0" applyNumberFormat="0" applyFill="0" applyBorder="0" applyAlignment="0" applyProtection="0">
      <alignment vertical="top"/>
      <protection locked="0"/>
    </xf>
    <xf numFmtId="9" fontId="4" fillId="0" borderId="0" applyFont="0" applyFill="0" applyBorder="0" applyAlignment="0" applyProtection="0"/>
    <xf numFmtId="0" fontId="10" fillId="0" borderId="0"/>
    <xf numFmtId="0" fontId="11" fillId="0" borderId="0" applyNumberFormat="0"/>
    <xf numFmtId="171" fontId="11" fillId="0" borderId="1">
      <alignment horizontal="right"/>
    </xf>
    <xf numFmtId="164" fontId="4"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0" fontId="69" fillId="0" borderId="0" applyNumberFormat="0" applyFill="0" applyBorder="0" applyAlignment="0" applyProtection="0"/>
    <xf numFmtId="0" fontId="2" fillId="0" borderId="0"/>
    <xf numFmtId="0" fontId="1" fillId="0" borderId="0"/>
  </cellStyleXfs>
  <cellXfs count="1294">
    <xf numFmtId="0" fontId="0" fillId="0" borderId="0" xfId="0"/>
    <xf numFmtId="0" fontId="6" fillId="0" borderId="0" xfId="0" applyFont="1" applyProtection="1"/>
    <xf numFmtId="0" fontId="5" fillId="0" borderId="0" xfId="0" applyFont="1" applyBorder="1" applyAlignment="1" applyProtection="1">
      <alignment horizontal="right"/>
    </xf>
    <xf numFmtId="0" fontId="5" fillId="0" borderId="0" xfId="0" applyFont="1" applyProtection="1"/>
    <xf numFmtId="0" fontId="6" fillId="0" borderId="0" xfId="0" applyFont="1" applyBorder="1" applyProtection="1"/>
    <xf numFmtId="0" fontId="8" fillId="0" borderId="0" xfId="0" applyFont="1" applyProtection="1"/>
    <xf numFmtId="0" fontId="8" fillId="0" borderId="0" xfId="0" applyFont="1" applyBorder="1" applyProtection="1"/>
    <xf numFmtId="0" fontId="6" fillId="0" borderId="0" xfId="0" applyFont="1" applyBorder="1" applyAlignment="1" applyProtection="1">
      <alignment horizontal="centerContinuous"/>
    </xf>
    <xf numFmtId="0" fontId="6" fillId="0" borderId="0" xfId="0" applyFont="1" applyBorder="1" applyAlignment="1" applyProtection="1">
      <alignment horizontal="left"/>
    </xf>
    <xf numFmtId="4" fontId="6" fillId="0" borderId="0" xfId="0" applyNumberFormat="1" applyFont="1" applyBorder="1" applyProtection="1"/>
    <xf numFmtId="0" fontId="8" fillId="0" borderId="0" xfId="0" applyFont="1" applyBorder="1" applyAlignment="1" applyProtection="1">
      <alignment horizontal="left"/>
    </xf>
    <xf numFmtId="0" fontId="6" fillId="0" borderId="0" xfId="0" applyFont="1" applyBorder="1" applyAlignment="1" applyProtection="1">
      <alignment horizontal="right"/>
    </xf>
    <xf numFmtId="0" fontId="6" fillId="0" borderId="0" xfId="0" applyFont="1" applyBorder="1" applyAlignment="1" applyProtection="1">
      <alignment horizontal="center"/>
    </xf>
    <xf numFmtId="0" fontId="5" fillId="0" borderId="0" xfId="0" applyFont="1" applyBorder="1" applyProtection="1"/>
    <xf numFmtId="4" fontId="9" fillId="0" borderId="0" xfId="0" applyNumberFormat="1" applyFont="1" applyBorder="1" applyAlignment="1" applyProtection="1">
      <alignment horizontal="center"/>
    </xf>
    <xf numFmtId="0" fontId="0" fillId="0" borderId="0" xfId="0" applyProtection="1"/>
    <xf numFmtId="14" fontId="6" fillId="0" borderId="0" xfId="0" applyNumberFormat="1" applyFont="1" applyBorder="1" applyProtection="1"/>
    <xf numFmtId="166" fontId="9" fillId="0" borderId="0" xfId="0" applyNumberFormat="1" applyFont="1" applyBorder="1" applyAlignment="1" applyProtection="1">
      <alignment horizontal="center"/>
    </xf>
    <xf numFmtId="9" fontId="18" fillId="0" borderId="1" xfId="2" applyFont="1" applyBorder="1" applyAlignment="1" applyProtection="1">
      <alignment horizontal="center"/>
    </xf>
    <xf numFmtId="0" fontId="35" fillId="0" borderId="0" xfId="0" applyFont="1" applyAlignment="1" applyProtection="1">
      <alignment horizontal="left"/>
    </xf>
    <xf numFmtId="0" fontId="34" fillId="0" borderId="0" xfId="0" applyFont="1" applyProtection="1"/>
    <xf numFmtId="4" fontId="34" fillId="0" borderId="6" xfId="0" applyNumberFormat="1" applyFont="1" applyBorder="1" applyProtection="1"/>
    <xf numFmtId="4" fontId="34" fillId="0" borderId="0" xfId="0" applyNumberFormat="1" applyFont="1" applyProtection="1"/>
    <xf numFmtId="0" fontId="33" fillId="0" borderId="0" xfId="0" applyFont="1" applyFill="1" applyBorder="1" applyProtection="1"/>
    <xf numFmtId="0" fontId="35" fillId="0" borderId="0" xfId="0" applyFont="1" applyProtection="1"/>
    <xf numFmtId="0" fontId="34" fillId="0" borderId="5" xfId="0" applyFont="1" applyBorder="1" applyProtection="1"/>
    <xf numFmtId="0" fontId="34" fillId="0" borderId="8" xfId="0" applyFont="1" applyBorder="1" applyProtection="1"/>
    <xf numFmtId="4" fontId="33" fillId="0" borderId="0" xfId="0" applyNumberFormat="1" applyFont="1" applyFill="1" applyBorder="1" applyProtection="1"/>
    <xf numFmtId="0" fontId="34" fillId="3" borderId="13" xfId="0" applyFont="1" applyFill="1" applyBorder="1" applyProtection="1"/>
    <xf numFmtId="0" fontId="34" fillId="3" borderId="0" xfId="0" applyFont="1" applyFill="1" applyBorder="1" applyAlignment="1" applyProtection="1">
      <alignment horizontal="center"/>
    </xf>
    <xf numFmtId="0" fontId="34" fillId="3" borderId="0" xfId="0" applyFont="1" applyFill="1" applyBorder="1" applyProtection="1"/>
    <xf numFmtId="0" fontId="43" fillId="0" borderId="0" xfId="0" applyFont="1" applyFill="1" applyBorder="1" applyProtection="1"/>
    <xf numFmtId="4" fontId="43" fillId="0" borderId="0" xfId="0" applyNumberFormat="1" applyFont="1" applyFill="1" applyBorder="1" applyProtection="1"/>
    <xf numFmtId="0" fontId="34" fillId="3" borderId="3" xfId="0" applyFont="1" applyFill="1" applyBorder="1" applyProtection="1"/>
    <xf numFmtId="0" fontId="34" fillId="3" borderId="4" xfId="0" applyFont="1" applyFill="1" applyBorder="1" applyProtection="1"/>
    <xf numFmtId="4" fontId="34" fillId="3" borderId="15" xfId="0" applyNumberFormat="1" applyFont="1" applyFill="1" applyBorder="1" applyProtection="1"/>
    <xf numFmtId="0" fontId="41" fillId="0" borderId="0" xfId="0" applyFont="1" applyFill="1" applyBorder="1" applyProtection="1"/>
    <xf numFmtId="4" fontId="41" fillId="0" borderId="0" xfId="0" applyNumberFormat="1" applyFont="1" applyFill="1" applyBorder="1" applyProtection="1"/>
    <xf numFmtId="0" fontId="33" fillId="3" borderId="14" xfId="0" applyFont="1" applyFill="1" applyBorder="1" applyProtection="1"/>
    <xf numFmtId="0" fontId="43" fillId="3" borderId="13" xfId="0" applyFont="1" applyFill="1" applyBorder="1" applyProtection="1"/>
    <xf numFmtId="0" fontId="43" fillId="3" borderId="15" xfId="0" applyFont="1" applyFill="1" applyBorder="1" applyProtection="1"/>
    <xf numFmtId="4" fontId="33" fillId="3" borderId="14" xfId="0" applyNumberFormat="1" applyFont="1" applyFill="1" applyBorder="1" applyProtection="1"/>
    <xf numFmtId="4" fontId="43" fillId="3" borderId="13" xfId="0" applyNumberFormat="1" applyFont="1" applyFill="1" applyBorder="1" applyProtection="1"/>
    <xf numFmtId="0" fontId="33" fillId="3" borderId="0" xfId="0" applyFont="1" applyFill="1" applyBorder="1" applyProtection="1"/>
    <xf numFmtId="1" fontId="34" fillId="3" borderId="13" xfId="0" applyNumberFormat="1" applyFont="1" applyFill="1" applyBorder="1" applyProtection="1"/>
    <xf numFmtId="0" fontId="33" fillId="3" borderId="5" xfId="0" applyFont="1" applyFill="1" applyBorder="1" applyAlignment="1" applyProtection="1">
      <alignment horizontal="left"/>
    </xf>
    <xf numFmtId="0" fontId="34" fillId="3" borderId="14" xfId="0" applyFont="1" applyFill="1" applyBorder="1" applyAlignment="1" applyProtection="1">
      <alignment horizontal="left"/>
    </xf>
    <xf numFmtId="4" fontId="34" fillId="3" borderId="1" xfId="0" applyNumberFormat="1" applyFont="1" applyFill="1" applyBorder="1" applyProtection="1"/>
    <xf numFmtId="0" fontId="34" fillId="3" borderId="15" xfId="0" applyFont="1" applyFill="1" applyBorder="1" applyAlignment="1" applyProtection="1">
      <alignment horizontal="right"/>
    </xf>
    <xf numFmtId="0" fontId="34" fillId="0" borderId="7" xfId="0" applyFont="1" applyBorder="1" applyProtection="1"/>
    <xf numFmtId="0" fontId="34" fillId="0" borderId="9" xfId="0" applyFont="1" applyBorder="1" applyProtection="1"/>
    <xf numFmtId="0" fontId="34" fillId="0" borderId="2" xfId="0" applyFont="1" applyBorder="1" applyAlignment="1" applyProtection="1">
      <alignment horizontal="left"/>
    </xf>
    <xf numFmtId="0" fontId="34" fillId="0" borderId="6" xfId="0" applyFont="1" applyBorder="1" applyProtection="1"/>
    <xf numFmtId="0" fontId="34" fillId="0" borderId="0" xfId="0" applyFont="1" applyAlignment="1" applyProtection="1">
      <alignment horizontal="left"/>
    </xf>
    <xf numFmtId="0" fontId="34" fillId="0" borderId="1" xfId="0" applyFont="1" applyBorder="1" applyProtection="1"/>
    <xf numFmtId="0" fontId="34" fillId="0" borderId="2" xfId="0" applyFont="1" applyBorder="1" applyProtection="1"/>
    <xf numFmtId="3" fontId="34" fillId="0" borderId="6" xfId="0" applyNumberFormat="1" applyFont="1" applyBorder="1" applyProtection="1"/>
    <xf numFmtId="0" fontId="34" fillId="0" borderId="3" xfId="0" applyFont="1" applyBorder="1" applyProtection="1"/>
    <xf numFmtId="0" fontId="34" fillId="0" borderId="3" xfId="0" applyFont="1" applyBorder="1" applyAlignment="1" applyProtection="1">
      <alignment horizontal="left"/>
    </xf>
    <xf numFmtId="0" fontId="34" fillId="0" borderId="4" xfId="0" applyFont="1" applyBorder="1" applyProtection="1"/>
    <xf numFmtId="0" fontId="34" fillId="0" borderId="0" xfId="0" applyFont="1" applyAlignment="1" applyProtection="1">
      <alignment horizontal="right"/>
    </xf>
    <xf numFmtId="0" fontId="34" fillId="0" borderId="0" xfId="0" applyFont="1" applyAlignment="1" applyProtection="1">
      <alignment horizontal="center"/>
    </xf>
    <xf numFmtId="0" fontId="34" fillId="0" borderId="1" xfId="0" applyFont="1" applyBorder="1" applyAlignment="1" applyProtection="1">
      <alignment horizontal="center"/>
    </xf>
    <xf numFmtId="0" fontId="0" fillId="0" borderId="0" xfId="0" applyBorder="1" applyProtection="1"/>
    <xf numFmtId="0" fontId="0" fillId="0" borderId="0" xfId="0" applyFill="1" applyBorder="1" applyProtection="1"/>
    <xf numFmtId="0" fontId="0" fillId="0" borderId="0" xfId="0" applyFill="1" applyProtection="1"/>
    <xf numFmtId="0" fontId="34" fillId="3" borderId="13"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9" fillId="0" borderId="0" xfId="0" applyFont="1" applyFill="1" applyBorder="1" applyProtection="1"/>
    <xf numFmtId="0" fontId="0" fillId="0" borderId="0" xfId="0" applyFill="1" applyBorder="1" applyAlignment="1" applyProtection="1">
      <alignment horizontal="center"/>
    </xf>
    <xf numFmtId="4" fontId="0" fillId="0" borderId="0" xfId="0" applyNumberFormat="1" applyFill="1" applyBorder="1" applyProtection="1"/>
    <xf numFmtId="4" fontId="33" fillId="3" borderId="14" xfId="0" applyNumberFormat="1" applyFont="1" applyFill="1" applyBorder="1" applyAlignment="1" applyProtection="1"/>
    <xf numFmtId="0" fontId="25" fillId="0" borderId="0" xfId="0" applyFont="1" applyFill="1" applyBorder="1" applyAlignment="1" applyProtection="1">
      <alignment horizontal="center"/>
    </xf>
    <xf numFmtId="0" fontId="9" fillId="0" borderId="0" xfId="0" applyFont="1" applyFill="1" applyBorder="1" applyAlignment="1" applyProtection="1">
      <alignment horizontal="center"/>
    </xf>
    <xf numFmtId="3" fontId="0" fillId="0" borderId="0" xfId="0" applyNumberFormat="1" applyFill="1" applyBorder="1" applyProtection="1"/>
    <xf numFmtId="4" fontId="0" fillId="0" borderId="0" xfId="0" applyNumberFormat="1" applyFill="1" applyBorder="1" applyAlignment="1" applyProtection="1">
      <alignment horizontal="right"/>
    </xf>
    <xf numFmtId="9" fontId="0" fillId="0" borderId="0" xfId="2" applyFont="1" applyFill="1" applyBorder="1" applyProtection="1"/>
    <xf numFmtId="10" fontId="0" fillId="0" borderId="0" xfId="0" applyNumberFormat="1" applyFill="1" applyBorder="1" applyProtection="1"/>
    <xf numFmtId="0" fontId="9" fillId="0" borderId="0" xfId="0" applyFont="1" applyFill="1" applyBorder="1" applyAlignment="1" applyProtection="1">
      <alignment horizontal="right"/>
    </xf>
    <xf numFmtId="4" fontId="9" fillId="0" borderId="0" xfId="0" applyNumberFormat="1" applyFont="1" applyFill="1" applyBorder="1" applyProtection="1"/>
    <xf numFmtId="0" fontId="9" fillId="0" borderId="0" xfId="0" applyFont="1" applyFill="1" applyBorder="1" applyAlignment="1" applyProtection="1">
      <alignment wrapText="1"/>
    </xf>
    <xf numFmtId="0" fontId="0" fillId="0" borderId="0" xfId="0" applyFill="1" applyBorder="1" applyAlignment="1" applyProtection="1">
      <alignment wrapText="1"/>
    </xf>
    <xf numFmtId="49" fontId="46" fillId="3" borderId="0" xfId="0" applyNumberFormat="1" applyFont="1" applyFill="1" applyBorder="1" applyAlignment="1" applyProtection="1">
      <alignment horizontal="left"/>
    </xf>
    <xf numFmtId="0" fontId="15" fillId="0" borderId="2" xfId="4" applyFont="1" applyFill="1" applyBorder="1" applyAlignment="1" applyProtection="1">
      <alignment horizontal="center" vertical="center"/>
    </xf>
    <xf numFmtId="0" fontId="15" fillId="0" borderId="0" xfId="4" applyFont="1" applyFill="1" applyBorder="1" applyAlignment="1" applyProtection="1">
      <alignment horizontal="center" vertical="center"/>
    </xf>
    <xf numFmtId="0" fontId="15" fillId="0" borderId="1" xfId="4" applyFont="1" applyFill="1" applyBorder="1" applyAlignment="1" applyProtection="1">
      <alignment horizontal="center" vertical="center"/>
    </xf>
    <xf numFmtId="169" fontId="13" fillId="0" borderId="2" xfId="4" applyNumberFormat="1" applyFont="1" applyBorder="1" applyAlignment="1" applyProtection="1">
      <alignment vertical="center"/>
    </xf>
    <xf numFmtId="0" fontId="26" fillId="0" borderId="0" xfId="4" applyFont="1" applyBorder="1" applyAlignment="1" applyProtection="1">
      <alignment vertical="center"/>
    </xf>
    <xf numFmtId="0" fontId="0" fillId="0" borderId="0" xfId="0" applyAlignment="1" applyProtection="1">
      <alignment vertical="center"/>
    </xf>
    <xf numFmtId="169" fontId="15" fillId="0" borderId="2" xfId="4" applyNumberFormat="1" applyFont="1" applyFill="1" applyBorder="1" applyAlignment="1" applyProtection="1">
      <alignment horizontal="center" vertical="center"/>
    </xf>
    <xf numFmtId="169" fontId="15" fillId="0" borderId="0" xfId="4" applyNumberFormat="1" applyFont="1" applyFill="1" applyBorder="1" applyAlignment="1" applyProtection="1">
      <alignment horizontal="center" vertical="center"/>
    </xf>
    <xf numFmtId="0" fontId="24" fillId="0" borderId="0" xfId="0" applyFont="1" applyFill="1" applyBorder="1" applyAlignment="1" applyProtection="1">
      <alignment vertical="center"/>
    </xf>
    <xf numFmtId="169" fontId="13" fillId="0" borderId="2" xfId="4" applyNumberFormat="1" applyFont="1" applyFill="1" applyBorder="1" applyAlignment="1" applyProtection="1">
      <alignment vertical="center"/>
    </xf>
    <xf numFmtId="169" fontId="13" fillId="0" borderId="0" xfId="4" applyNumberFormat="1" applyFont="1" applyFill="1" applyBorder="1" applyAlignment="1" applyProtection="1">
      <alignment vertical="center"/>
    </xf>
    <xf numFmtId="169" fontId="28" fillId="0" borderId="0" xfId="4" applyNumberFormat="1" applyFont="1" applyFill="1" applyBorder="1" applyAlignment="1" applyProtection="1">
      <alignment horizontal="right" vertical="center"/>
    </xf>
    <xf numFmtId="0" fontId="0" fillId="0" borderId="1" xfId="0" applyBorder="1" applyAlignment="1" applyProtection="1">
      <alignment vertical="center"/>
    </xf>
    <xf numFmtId="0" fontId="13" fillId="0" borderId="0" xfId="4" applyFont="1" applyFill="1" applyBorder="1" applyAlignment="1" applyProtection="1">
      <alignment vertical="center"/>
    </xf>
    <xf numFmtId="0" fontId="0" fillId="0" borderId="2" xfId="0" applyBorder="1" applyAlignment="1" applyProtection="1">
      <alignment vertical="center"/>
    </xf>
    <xf numFmtId="169" fontId="30" fillId="0" borderId="2" xfId="4" applyNumberFormat="1" applyFont="1" applyFill="1" applyBorder="1" applyAlignment="1" applyProtection="1">
      <alignment horizontal="right" vertical="center"/>
    </xf>
    <xf numFmtId="0" fontId="19" fillId="0" borderId="0" xfId="1" applyFill="1" applyBorder="1" applyAlignment="1" applyProtection="1">
      <alignment vertical="center"/>
    </xf>
    <xf numFmtId="0" fontId="28" fillId="0" borderId="0" xfId="4" applyFont="1" applyFill="1" applyBorder="1" applyAlignment="1" applyProtection="1">
      <alignment vertical="center"/>
    </xf>
    <xf numFmtId="0" fontId="30" fillId="0" borderId="0" xfId="0" applyFont="1" applyFill="1" applyBorder="1" applyAlignment="1" applyProtection="1">
      <alignment vertical="center"/>
    </xf>
    <xf numFmtId="1" fontId="13" fillId="0" borderId="0" xfId="4" applyNumberFormat="1" applyFont="1" applyFill="1" applyBorder="1" applyAlignment="1" applyProtection="1">
      <alignment vertical="center"/>
    </xf>
    <xf numFmtId="0" fontId="14" fillId="0" borderId="0" xfId="4" applyFont="1" applyFill="1" applyBorder="1" applyAlignment="1" applyProtection="1">
      <alignment horizontal="left" vertical="center"/>
    </xf>
    <xf numFmtId="0" fontId="13" fillId="0" borderId="2" xfId="4" applyFont="1" applyBorder="1" applyAlignment="1" applyProtection="1">
      <alignment vertical="center"/>
    </xf>
    <xf numFmtId="0" fontId="0" fillId="0" borderId="0" xfId="0" applyBorder="1" applyAlignment="1" applyProtection="1">
      <alignment vertical="center"/>
    </xf>
    <xf numFmtId="0" fontId="28" fillId="0" borderId="0" xfId="4" applyFont="1" applyBorder="1" applyAlignment="1" applyProtection="1">
      <alignment horizontal="right" vertical="center"/>
    </xf>
    <xf numFmtId="49" fontId="30" fillId="0" borderId="0" xfId="0" applyNumberFormat="1" applyFont="1" applyFill="1" applyBorder="1" applyAlignment="1" applyProtection="1">
      <alignment vertical="center"/>
    </xf>
    <xf numFmtId="0" fontId="13" fillId="0" borderId="2" xfId="4" applyFont="1" applyFill="1" applyBorder="1" applyAlignment="1" applyProtection="1">
      <alignment vertical="center"/>
    </xf>
    <xf numFmtId="0" fontId="37" fillId="0" borderId="0" xfId="4" applyFont="1" applyFill="1" applyBorder="1" applyAlignment="1" applyProtection="1">
      <alignment horizontal="right" vertical="center"/>
    </xf>
    <xf numFmtId="0" fontId="14" fillId="0" borderId="0" xfId="4" applyFont="1" applyBorder="1" applyAlignment="1" applyProtection="1">
      <alignment vertical="center"/>
    </xf>
    <xf numFmtId="0" fontId="28" fillId="0" borderId="0" xfId="4" applyFont="1" applyBorder="1" applyAlignment="1" applyProtection="1">
      <alignment vertical="center"/>
    </xf>
    <xf numFmtId="170" fontId="13" fillId="0" borderId="0" xfId="4" applyNumberFormat="1" applyFont="1" applyBorder="1" applyAlignment="1" applyProtection="1">
      <alignment vertical="center"/>
    </xf>
    <xf numFmtId="170" fontId="28" fillId="0" borderId="0" xfId="4" applyNumberFormat="1" applyFont="1" applyBorder="1" applyAlignment="1" applyProtection="1">
      <alignment horizontal="right" vertical="center"/>
    </xf>
    <xf numFmtId="14" fontId="30" fillId="0" borderId="0" xfId="4" applyNumberFormat="1" applyFont="1" applyFill="1" applyBorder="1" applyAlignment="1" applyProtection="1">
      <alignment vertical="center"/>
    </xf>
    <xf numFmtId="169" fontId="28" fillId="0" borderId="2" xfId="4" applyNumberFormat="1" applyFont="1" applyBorder="1" applyAlignment="1" applyProtection="1">
      <alignment horizontal="left" vertical="center"/>
    </xf>
    <xf numFmtId="0" fontId="20" fillId="0" borderId="0" xfId="4" applyFont="1" applyBorder="1" applyAlignment="1" applyProtection="1">
      <alignment vertical="center"/>
    </xf>
    <xf numFmtId="0" fontId="31" fillId="0" borderId="0" xfId="4" applyFont="1" applyFill="1" applyBorder="1" applyAlignment="1" applyProtection="1">
      <alignment vertical="center"/>
    </xf>
    <xf numFmtId="49" fontId="30" fillId="0" borderId="0" xfId="0" applyNumberFormat="1" applyFont="1" applyFill="1" applyBorder="1" applyAlignment="1" applyProtection="1">
      <alignment horizontal="left" vertical="center"/>
    </xf>
    <xf numFmtId="0" fontId="47" fillId="0" borderId="0" xfId="4" applyFont="1" applyFill="1" applyBorder="1" applyAlignment="1" applyProtection="1">
      <alignment vertical="center"/>
    </xf>
    <xf numFmtId="0" fontId="13" fillId="0" borderId="0" xfId="4" applyFont="1" applyBorder="1" applyAlignment="1" applyProtection="1">
      <alignment vertical="center"/>
    </xf>
    <xf numFmtId="169" fontId="28" fillId="0" borderId="2" xfId="4" applyNumberFormat="1" applyFont="1" applyBorder="1" applyAlignment="1" applyProtection="1">
      <alignment vertical="center"/>
    </xf>
    <xf numFmtId="0" fontId="51" fillId="0" borderId="0" xfId="4" applyFont="1" applyFill="1" applyBorder="1" applyAlignment="1" applyProtection="1">
      <alignment vertical="center"/>
    </xf>
    <xf numFmtId="169" fontId="28" fillId="0" borderId="0" xfId="4" applyNumberFormat="1" applyFont="1" applyBorder="1" applyAlignment="1" applyProtection="1">
      <alignment horizontal="right" vertical="center"/>
    </xf>
    <xf numFmtId="0" fontId="28" fillId="0" borderId="0" xfId="0" applyFont="1" applyFill="1" applyBorder="1" applyAlignment="1" applyProtection="1">
      <alignment horizontal="right" vertical="center"/>
    </xf>
    <xf numFmtId="0" fontId="0" fillId="0" borderId="0" xfId="0" applyFill="1" applyBorder="1" applyAlignment="1" applyProtection="1">
      <alignment vertical="center"/>
    </xf>
    <xf numFmtId="0" fontId="14" fillId="0" borderId="2" xfId="0" applyFont="1" applyBorder="1" applyAlignment="1" applyProtection="1">
      <alignment vertical="center"/>
    </xf>
    <xf numFmtId="0" fontId="13" fillId="0" borderId="0" xfId="0" applyFont="1" applyBorder="1" applyAlignment="1" applyProtection="1">
      <alignment vertical="center"/>
    </xf>
    <xf numFmtId="0" fontId="9" fillId="0" borderId="0" xfId="0" applyFont="1" applyBorder="1" applyAlignment="1" applyProtection="1">
      <alignment vertical="center"/>
    </xf>
    <xf numFmtId="0" fontId="55" fillId="0" borderId="2" xfId="0" applyFont="1" applyBorder="1" applyAlignment="1" applyProtection="1">
      <alignment horizontal="right" vertical="center"/>
    </xf>
    <xf numFmtId="0" fontId="12" fillId="0" borderId="0" xfId="0" applyFont="1" applyBorder="1" applyAlignment="1" applyProtection="1">
      <alignment vertical="center"/>
    </xf>
    <xf numFmtId="0" fontId="9" fillId="0" borderId="1" xfId="0" applyFont="1" applyBorder="1" applyAlignment="1" applyProtection="1">
      <alignment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16" fillId="0" borderId="0" xfId="0" applyFont="1" applyBorder="1" applyAlignment="1" applyProtection="1">
      <alignment vertical="center"/>
    </xf>
    <xf numFmtId="0" fontId="6" fillId="0" borderId="0" xfId="0" applyFont="1" applyBorder="1" applyAlignment="1" applyProtection="1">
      <alignment vertical="center"/>
    </xf>
    <xf numFmtId="49" fontId="30" fillId="0" borderId="0" xfId="0" applyNumberFormat="1" applyFont="1" applyBorder="1" applyAlignment="1" applyProtection="1">
      <alignment vertical="center"/>
    </xf>
    <xf numFmtId="0" fontId="29" fillId="0" borderId="0" xfId="4" applyFont="1" applyBorder="1" applyAlignment="1" applyProtection="1">
      <alignment vertical="center"/>
    </xf>
    <xf numFmtId="0" fontId="15" fillId="0" borderId="0" xfId="4" applyFont="1" applyBorder="1" applyAlignment="1" applyProtection="1">
      <alignment vertical="center"/>
    </xf>
    <xf numFmtId="4" fontId="28" fillId="0" borderId="0" xfId="4" applyNumberFormat="1" applyFont="1" applyBorder="1" applyAlignment="1" applyProtection="1">
      <alignment horizontal="center" vertical="center"/>
    </xf>
    <xf numFmtId="4" fontId="28" fillId="0" borderId="0" xfId="4" applyNumberFormat="1" applyFont="1" applyBorder="1" applyAlignment="1" applyProtection="1">
      <alignment vertical="center"/>
    </xf>
    <xf numFmtId="0" fontId="28" fillId="0" borderId="0" xfId="4" applyFont="1" applyBorder="1" applyAlignment="1" applyProtection="1">
      <alignment horizontal="center" vertical="center"/>
    </xf>
    <xf numFmtId="165" fontId="22" fillId="0" borderId="0" xfId="4" applyNumberFormat="1" applyFont="1" applyBorder="1" applyAlignment="1" applyProtection="1">
      <alignment horizontal="center" vertical="center"/>
    </xf>
    <xf numFmtId="4" fontId="39" fillId="0" borderId="0" xfId="3" applyNumberFormat="1" applyFont="1" applyBorder="1" applyAlignment="1" applyProtection="1">
      <alignment vertical="center"/>
    </xf>
    <xf numFmtId="165" fontId="28" fillId="0" borderId="0" xfId="4" applyNumberFormat="1" applyFont="1" applyBorder="1" applyAlignment="1" applyProtection="1">
      <alignment vertical="center"/>
    </xf>
    <xf numFmtId="0" fontId="22" fillId="0" borderId="0" xfId="4" applyFont="1" applyBorder="1" applyAlignment="1" applyProtection="1">
      <alignment vertical="center"/>
    </xf>
    <xf numFmtId="0" fontId="13" fillId="0" borderId="5" xfId="4" applyFont="1" applyFill="1" applyBorder="1" applyAlignment="1" applyProtection="1">
      <alignment vertical="center"/>
    </xf>
    <xf numFmtId="0" fontId="13" fillId="0" borderId="3" xfId="4" applyFont="1" applyFill="1" applyBorder="1" applyAlignment="1" applyProtection="1">
      <alignment vertical="center"/>
    </xf>
    <xf numFmtId="0" fontId="14" fillId="0" borderId="0" xfId="4" applyFont="1" applyFill="1" applyBorder="1" applyAlignment="1" applyProtection="1">
      <alignment vertical="center"/>
    </xf>
    <xf numFmtId="0" fontId="13" fillId="0" borderId="0" xfId="4" applyFont="1" applyFill="1" applyBorder="1" applyAlignment="1" applyProtection="1">
      <alignment vertical="center" wrapText="1"/>
    </xf>
    <xf numFmtId="1" fontId="13" fillId="0" borderId="0" xfId="4" applyNumberFormat="1" applyFont="1" applyFill="1" applyBorder="1" applyAlignment="1" applyProtection="1">
      <alignment horizontal="center" vertical="center"/>
    </xf>
    <xf numFmtId="1" fontId="13" fillId="0" borderId="0" xfId="4" applyNumberFormat="1" applyFont="1" applyFill="1" applyBorder="1" applyAlignment="1" applyProtection="1">
      <alignment horizontal="right" vertical="center"/>
    </xf>
    <xf numFmtId="2" fontId="13" fillId="0" borderId="0" xfId="4" applyNumberFormat="1" applyFont="1" applyFill="1" applyBorder="1" applyAlignment="1" applyProtection="1">
      <alignment horizontal="right" vertical="center"/>
    </xf>
    <xf numFmtId="0" fontId="13" fillId="0" borderId="0" xfId="4" applyFont="1" applyFill="1" applyBorder="1" applyAlignment="1" applyProtection="1">
      <alignment horizontal="left" vertical="center"/>
    </xf>
    <xf numFmtId="0" fontId="55" fillId="0" borderId="0" xfId="0" applyFont="1" applyBorder="1" applyAlignment="1" applyProtection="1">
      <alignment horizontal="right" vertical="center"/>
    </xf>
    <xf numFmtId="0" fontId="22" fillId="0" borderId="0" xfId="4" applyFont="1" applyBorder="1" applyAlignment="1" applyProtection="1">
      <alignment horizontal="center" vertical="center"/>
    </xf>
    <xf numFmtId="169" fontId="30" fillId="0" borderId="0" xfId="4" applyNumberFormat="1" applyFont="1" applyFill="1" applyBorder="1" applyAlignment="1" applyProtection="1">
      <alignment horizontal="right" vertical="center"/>
    </xf>
    <xf numFmtId="0" fontId="0" fillId="0" borderId="0" xfId="0" applyFill="1" applyBorder="1" applyAlignment="1" applyProtection="1">
      <alignment horizontal="right" vertical="center"/>
    </xf>
    <xf numFmtId="0" fontId="16"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xf>
    <xf numFmtId="0" fontId="5" fillId="0" borderId="8" xfId="4" applyFont="1" applyBorder="1" applyAlignment="1" applyProtection="1">
      <alignment horizontal="right" vertical="center"/>
    </xf>
    <xf numFmtId="0" fontId="49" fillId="0" borderId="13" xfId="4" applyFont="1" applyBorder="1" applyAlignment="1" applyProtection="1">
      <alignment vertical="center"/>
    </xf>
    <xf numFmtId="0" fontId="0" fillId="0" borderId="13" xfId="0" applyBorder="1" applyAlignment="1" applyProtection="1">
      <alignment vertical="center"/>
    </xf>
    <xf numFmtId="0" fontId="58" fillId="0" borderId="14" xfId="4" applyFont="1" applyBorder="1" applyAlignment="1" applyProtection="1">
      <alignment vertical="center"/>
    </xf>
    <xf numFmtId="0" fontId="28" fillId="0" borderId="0" xfId="4" applyFont="1" applyFill="1" applyBorder="1" applyAlignment="1" applyProtection="1">
      <alignment horizontal="left" vertical="center"/>
    </xf>
    <xf numFmtId="0" fontId="34" fillId="3" borderId="5" xfId="0" applyFont="1" applyFill="1" applyBorder="1" applyAlignment="1" applyProtection="1">
      <alignment horizontal="left" vertical="center"/>
    </xf>
    <xf numFmtId="0" fontId="34" fillId="3" borderId="3" xfId="0" applyFont="1" applyFill="1" applyBorder="1" applyAlignment="1" applyProtection="1">
      <alignment horizontal="left" vertical="center"/>
    </xf>
    <xf numFmtId="4" fontId="34" fillId="3" borderId="3" xfId="0" applyNumberFormat="1" applyFont="1" applyFill="1" applyBorder="1" applyAlignment="1" applyProtection="1">
      <alignment vertical="center"/>
    </xf>
    <xf numFmtId="9" fontId="34" fillId="3" borderId="3" xfId="2" applyFont="1" applyFill="1" applyBorder="1" applyAlignment="1" applyProtection="1">
      <alignment vertical="center"/>
    </xf>
    <xf numFmtId="0" fontId="45" fillId="3" borderId="3" xfId="0" applyNumberFormat="1" applyFont="1" applyFill="1" applyBorder="1" applyAlignment="1" applyProtection="1">
      <alignment vertical="center"/>
    </xf>
    <xf numFmtId="3" fontId="45" fillId="3" borderId="3" xfId="0" applyNumberFormat="1" applyFont="1" applyFill="1" applyBorder="1" applyAlignment="1" applyProtection="1">
      <alignment vertical="center"/>
    </xf>
    <xf numFmtId="4" fontId="34" fillId="3" borderId="6" xfId="0" applyNumberFormat="1" applyFont="1" applyFill="1" applyBorder="1" applyAlignment="1" applyProtection="1">
      <alignment vertical="center"/>
    </xf>
    <xf numFmtId="0" fontId="0" fillId="0" borderId="14" xfId="0" applyBorder="1" applyAlignment="1" applyProtection="1">
      <alignment vertical="center"/>
    </xf>
    <xf numFmtId="0" fontId="5" fillId="0" borderId="14" xfId="4" applyFont="1" applyBorder="1" applyAlignment="1" applyProtection="1">
      <alignment vertical="center"/>
    </xf>
    <xf numFmtId="0" fontId="6" fillId="0" borderId="0" xfId="0" applyFont="1" applyAlignment="1" applyProtection="1">
      <alignment vertical="center"/>
    </xf>
    <xf numFmtId="0" fontId="58" fillId="0" borderId="14" xfId="4" applyFont="1" applyBorder="1" applyAlignment="1" applyProtection="1">
      <alignment horizontal="right" vertical="center"/>
    </xf>
    <xf numFmtId="0" fontId="34" fillId="0" borderId="5" xfId="0" applyFont="1" applyFill="1" applyBorder="1" applyAlignment="1" applyProtection="1">
      <alignment horizontal="left" vertical="center"/>
    </xf>
    <xf numFmtId="0" fontId="34" fillId="0" borderId="3" xfId="0" applyFont="1" applyFill="1" applyBorder="1" applyAlignment="1" applyProtection="1">
      <alignment horizontal="left" vertical="center"/>
    </xf>
    <xf numFmtId="4" fontId="34" fillId="0" borderId="3" xfId="0" applyNumberFormat="1" applyFont="1" applyFill="1" applyBorder="1" applyAlignment="1" applyProtection="1">
      <alignment vertical="center"/>
    </xf>
    <xf numFmtId="9" fontId="34" fillId="0" borderId="3" xfId="2" applyFont="1" applyFill="1" applyBorder="1" applyAlignment="1" applyProtection="1">
      <alignment vertical="center"/>
    </xf>
    <xf numFmtId="0" fontId="45" fillId="0" borderId="3" xfId="0" applyNumberFormat="1" applyFont="1" applyFill="1" applyBorder="1" applyAlignment="1" applyProtection="1">
      <alignment vertical="center"/>
    </xf>
    <xf numFmtId="3" fontId="45" fillId="0" borderId="3" xfId="0" applyNumberFormat="1" applyFont="1" applyFill="1" applyBorder="1" applyAlignment="1" applyProtection="1">
      <alignment vertical="center"/>
    </xf>
    <xf numFmtId="0" fontId="34" fillId="0" borderId="2"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4" fontId="34" fillId="0" borderId="0" xfId="0" applyNumberFormat="1" applyFont="1" applyFill="1" applyBorder="1" applyAlignment="1" applyProtection="1">
      <alignment vertical="center"/>
    </xf>
    <xf numFmtId="9" fontId="34" fillId="0" borderId="0" xfId="2" applyFont="1" applyFill="1" applyBorder="1" applyAlignment="1" applyProtection="1">
      <alignment vertical="center"/>
    </xf>
    <xf numFmtId="0" fontId="45" fillId="0" borderId="0" xfId="0" applyNumberFormat="1" applyFont="1" applyFill="1" applyBorder="1" applyAlignment="1" applyProtection="1">
      <alignment vertical="center"/>
    </xf>
    <xf numFmtId="3" fontId="45" fillId="0" borderId="0" xfId="0" applyNumberFormat="1" applyFont="1" applyFill="1" applyBorder="1" applyAlignment="1" applyProtection="1">
      <alignment vertical="center"/>
    </xf>
    <xf numFmtId="4" fontId="34" fillId="0" borderId="8" xfId="0" applyNumberFormat="1" applyFont="1" applyFill="1" applyBorder="1" applyAlignment="1" applyProtection="1">
      <alignment vertical="center"/>
    </xf>
    <xf numFmtId="165" fontId="33" fillId="0" borderId="9" xfId="0" applyNumberFormat="1" applyFont="1" applyBorder="1" applyAlignment="1" applyProtection="1">
      <alignment horizontal="center" vertical="center"/>
    </xf>
    <xf numFmtId="165" fontId="33" fillId="0" borderId="4" xfId="0" applyNumberFormat="1" applyFont="1" applyBorder="1" applyAlignment="1" applyProtection="1">
      <alignment horizontal="center" vertical="center"/>
    </xf>
    <xf numFmtId="165" fontId="33" fillId="0" borderId="1" xfId="0" applyNumberFormat="1" applyFont="1" applyBorder="1" applyAlignment="1" applyProtection="1">
      <alignment horizontal="center" vertical="center"/>
    </xf>
    <xf numFmtId="0" fontId="4" fillId="0" borderId="13" xfId="0" applyFont="1" applyBorder="1" applyAlignment="1" applyProtection="1">
      <alignment vertical="center"/>
    </xf>
    <xf numFmtId="0" fontId="37" fillId="0" borderId="0" xfId="4" applyFont="1" applyBorder="1" applyAlignment="1" applyProtection="1">
      <alignment horizontal="right" vertical="center"/>
    </xf>
    <xf numFmtId="0" fontId="5" fillId="0" borderId="13" xfId="0" applyFont="1" applyBorder="1" applyAlignment="1" applyProtection="1">
      <alignment vertical="center"/>
    </xf>
    <xf numFmtId="0" fontId="8" fillId="0" borderId="13" xfId="0" applyFont="1" applyBorder="1" applyAlignment="1" applyProtection="1">
      <alignment horizontal="left" vertical="center"/>
    </xf>
    <xf numFmtId="0" fontId="8" fillId="0" borderId="13" xfId="0" applyFont="1" applyBorder="1" applyAlignment="1" applyProtection="1">
      <alignmen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8" xfId="0" applyFont="1" applyBorder="1" applyAlignment="1" applyProtection="1">
      <alignment vertical="center"/>
    </xf>
    <xf numFmtId="0" fontId="8" fillId="0" borderId="5" xfId="0" applyFont="1" applyBorder="1" applyAlignment="1" applyProtection="1">
      <alignment vertical="center"/>
    </xf>
    <xf numFmtId="4" fontId="8" fillId="0" borderId="3" xfId="0" applyNumberFormat="1" applyFont="1" applyBorder="1" applyAlignment="1" applyProtection="1">
      <alignment vertical="center"/>
    </xf>
    <xf numFmtId="0" fontId="8" fillId="0" borderId="3" xfId="0" applyFont="1" applyBorder="1" applyAlignment="1" applyProtection="1">
      <alignment vertical="center"/>
    </xf>
    <xf numFmtId="0" fontId="8" fillId="0" borderId="2" xfId="0" applyFont="1" applyBorder="1" applyAlignment="1" applyProtection="1">
      <alignment vertical="center"/>
    </xf>
    <xf numFmtId="4" fontId="8" fillId="0" borderId="0" xfId="0" applyNumberFormat="1" applyFont="1" applyBorder="1" applyAlignment="1" applyProtection="1">
      <alignment vertical="center"/>
    </xf>
    <xf numFmtId="0" fontId="8" fillId="0" borderId="0" xfId="0" applyFont="1" applyBorder="1" applyAlignment="1" applyProtection="1">
      <alignment vertical="center"/>
    </xf>
    <xf numFmtId="3" fontId="9" fillId="0" borderId="2" xfId="0" applyNumberFormat="1" applyFont="1" applyBorder="1" applyAlignment="1" applyProtection="1">
      <alignment horizontal="left" vertical="center"/>
    </xf>
    <xf numFmtId="4" fontId="6" fillId="0" borderId="0" xfId="0" applyNumberFormat="1" applyFont="1" applyBorder="1" applyAlignment="1" applyProtection="1">
      <alignment horizontal="left" vertical="center"/>
    </xf>
    <xf numFmtId="2" fontId="6" fillId="0" borderId="0" xfId="0" applyNumberFormat="1" applyFont="1" applyBorder="1" applyAlignment="1" applyProtection="1">
      <alignment vertical="center"/>
    </xf>
    <xf numFmtId="0" fontId="6" fillId="0" borderId="1" xfId="0" applyFont="1" applyBorder="1" applyAlignment="1" applyProtection="1">
      <alignment vertical="center"/>
    </xf>
    <xf numFmtId="0" fontId="34" fillId="3" borderId="13" xfId="0" applyFont="1" applyFill="1" applyBorder="1" applyAlignment="1" applyProtection="1">
      <alignment vertical="center"/>
    </xf>
    <xf numFmtId="4" fontId="34" fillId="3" borderId="13" xfId="0" applyNumberFormat="1" applyFont="1" applyFill="1" applyBorder="1" applyAlignment="1" applyProtection="1">
      <alignment vertical="center"/>
    </xf>
    <xf numFmtId="0" fontId="6" fillId="3" borderId="13" xfId="0" applyFont="1" applyFill="1" applyBorder="1" applyAlignment="1" applyProtection="1">
      <alignment vertical="center"/>
    </xf>
    <xf numFmtId="4" fontId="6" fillId="0" borderId="2" xfId="0" applyNumberFormat="1" applyFont="1" applyBorder="1" applyAlignment="1" applyProtection="1">
      <alignment vertical="center"/>
    </xf>
    <xf numFmtId="4" fontId="6" fillId="0" borderId="0" xfId="0" applyNumberFormat="1" applyFont="1" applyBorder="1" applyAlignment="1" applyProtection="1">
      <alignment vertical="center"/>
    </xf>
    <xf numFmtId="0" fontId="42" fillId="3" borderId="13" xfId="0" applyFont="1" applyFill="1" applyBorder="1" applyAlignment="1" applyProtection="1">
      <alignment vertical="center"/>
    </xf>
    <xf numFmtId="0" fontId="6" fillId="3" borderId="15" xfId="0" applyFont="1" applyFill="1" applyBorder="1" applyAlignment="1" applyProtection="1">
      <alignment vertical="center"/>
    </xf>
    <xf numFmtId="4" fontId="34" fillId="0" borderId="6" xfId="0" applyNumberFormat="1" applyFont="1" applyBorder="1" applyAlignment="1" applyProtection="1">
      <alignment vertical="center"/>
      <protection locked="0"/>
    </xf>
    <xf numFmtId="4" fontId="7" fillId="0" borderId="2" xfId="0" applyNumberFormat="1" applyFont="1" applyFill="1" applyBorder="1" applyAlignment="1" applyProtection="1">
      <alignment horizontal="left" vertical="center"/>
    </xf>
    <xf numFmtId="0" fontId="6" fillId="0" borderId="0" xfId="0" applyFont="1" applyFill="1" applyBorder="1" applyAlignment="1" applyProtection="1">
      <alignment vertical="center"/>
    </xf>
    <xf numFmtId="4" fontId="6" fillId="0" borderId="0" xfId="0" applyNumberFormat="1" applyFont="1" applyFill="1" applyBorder="1" applyAlignment="1" applyProtection="1">
      <alignment vertical="center"/>
    </xf>
    <xf numFmtId="0" fontId="6" fillId="0" borderId="1" xfId="0" applyFont="1" applyFill="1" applyBorder="1" applyAlignment="1" applyProtection="1">
      <alignment vertical="center"/>
    </xf>
    <xf numFmtId="0" fontId="8" fillId="0" borderId="7" xfId="0" applyFont="1" applyBorder="1" applyAlignment="1" applyProtection="1">
      <alignment vertical="center"/>
    </xf>
    <xf numFmtId="4" fontId="8" fillId="0" borderId="8" xfId="0" applyNumberFormat="1" applyFont="1" applyBorder="1" applyAlignment="1" applyProtection="1">
      <alignment vertical="center"/>
    </xf>
    <xf numFmtId="3" fontId="9" fillId="0" borderId="5" xfId="0" applyNumberFormat="1" applyFont="1" applyBorder="1" applyAlignment="1" applyProtection="1">
      <alignment horizontal="left" vertical="center"/>
    </xf>
    <xf numFmtId="4" fontId="6" fillId="0" borderId="3" xfId="0" applyNumberFormat="1" applyFont="1" applyBorder="1" applyAlignment="1" applyProtection="1">
      <alignment horizontal="left" vertical="center"/>
    </xf>
    <xf numFmtId="2" fontId="6" fillId="0" borderId="3" xfId="0" applyNumberFormat="1" applyFont="1" applyBorder="1" applyAlignment="1" applyProtection="1">
      <alignment vertical="center"/>
    </xf>
    <xf numFmtId="0" fontId="9" fillId="0" borderId="3"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4" fontId="34" fillId="0" borderId="2" xfId="0" applyNumberFormat="1" applyFont="1" applyBorder="1" applyAlignment="1" applyProtection="1">
      <alignment vertical="center"/>
    </xf>
    <xf numFmtId="4" fontId="34" fillId="0" borderId="0" xfId="0" applyNumberFormat="1" applyFont="1" applyBorder="1" applyAlignment="1" applyProtection="1">
      <alignment vertical="center"/>
      <protection locked="0"/>
    </xf>
    <xf numFmtId="0" fontId="5" fillId="0" borderId="0" xfId="0" applyFont="1" applyBorder="1" applyAlignment="1" applyProtection="1">
      <alignment horizontal="right" vertical="center"/>
    </xf>
    <xf numFmtId="0" fontId="34" fillId="3" borderId="6" xfId="0" applyFont="1" applyFill="1" applyBorder="1" applyAlignment="1" applyProtection="1">
      <alignment vertical="center"/>
    </xf>
    <xf numFmtId="0" fontId="34" fillId="3" borderId="14" xfId="0" applyFont="1" applyFill="1" applyBorder="1" applyAlignment="1" applyProtection="1">
      <alignment vertical="center"/>
    </xf>
    <xf numFmtId="1" fontId="34" fillId="3" borderId="13" xfId="0" applyNumberFormat="1" applyFont="1" applyFill="1" applyBorder="1" applyAlignment="1" applyProtection="1">
      <alignment horizontal="center" vertical="center"/>
    </xf>
    <xf numFmtId="168" fontId="6" fillId="0" borderId="6" xfId="0" applyNumberFormat="1" applyFont="1" applyBorder="1" applyAlignment="1" applyProtection="1">
      <alignment vertical="center"/>
    </xf>
    <xf numFmtId="168" fontId="6" fillId="0" borderId="14" xfId="0" applyNumberFormat="1" applyFont="1" applyBorder="1" applyAlignment="1" applyProtection="1">
      <alignment vertical="center"/>
    </xf>
    <xf numFmtId="0" fontId="6" fillId="3" borderId="5" xfId="0" applyFont="1" applyFill="1" applyBorder="1" applyAlignment="1" applyProtection="1">
      <alignment vertical="center"/>
    </xf>
    <xf numFmtId="4" fontId="34" fillId="3" borderId="14" xfId="0" applyNumberFormat="1" applyFont="1" applyFill="1" applyBorder="1" applyAlignment="1" applyProtection="1">
      <alignment vertical="center"/>
    </xf>
    <xf numFmtId="0" fontId="34" fillId="6" borderId="0" xfId="0" applyFont="1" applyFill="1" applyBorder="1" applyAlignment="1" applyProtection="1">
      <alignment horizontal="left" vertical="center"/>
    </xf>
    <xf numFmtId="0" fontId="33" fillId="6" borderId="0" xfId="0" applyFont="1" applyFill="1" applyBorder="1" applyAlignment="1" applyProtection="1">
      <alignment vertical="center"/>
    </xf>
    <xf numFmtId="4" fontId="33" fillId="6" borderId="0" xfId="0" applyNumberFormat="1" applyFont="1" applyFill="1" applyBorder="1" applyAlignment="1" applyProtection="1">
      <alignment vertical="center"/>
    </xf>
    <xf numFmtId="4" fontId="34" fillId="6" borderId="0" xfId="0" applyNumberFormat="1" applyFont="1" applyFill="1" applyBorder="1" applyAlignment="1" applyProtection="1">
      <alignmen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vertical="center"/>
    </xf>
    <xf numFmtId="4" fontId="7" fillId="2" borderId="0" xfId="0" applyNumberFormat="1" applyFont="1" applyFill="1" applyBorder="1" applyAlignment="1" applyProtection="1">
      <alignment vertical="center"/>
    </xf>
    <xf numFmtId="0" fontId="33" fillId="0" borderId="0" xfId="0" applyFont="1" applyFill="1" applyBorder="1" applyAlignment="1" applyProtection="1">
      <alignment vertical="center"/>
    </xf>
    <xf numFmtId="4" fontId="33" fillId="0" borderId="0" xfId="0" applyNumberFormat="1" applyFont="1" applyFill="1" applyBorder="1" applyAlignment="1" applyProtection="1">
      <alignment vertical="center"/>
    </xf>
    <xf numFmtId="4" fontId="35" fillId="0" borderId="0" xfId="0" applyNumberFormat="1" applyFont="1" applyFill="1" applyBorder="1" applyAlignment="1" applyProtection="1">
      <alignment vertical="center"/>
    </xf>
    <xf numFmtId="0" fontId="6" fillId="3" borderId="7" xfId="0" applyFont="1" applyFill="1" applyBorder="1" applyAlignment="1" applyProtection="1">
      <alignment vertical="center"/>
    </xf>
    <xf numFmtId="0" fontId="6" fillId="3" borderId="8" xfId="0" applyFont="1" applyFill="1" applyBorder="1" applyAlignment="1" applyProtection="1">
      <alignment vertical="center"/>
    </xf>
    <xf numFmtId="4" fontId="6" fillId="3" borderId="9" xfId="0" applyNumberFormat="1" applyFont="1" applyFill="1" applyBorder="1" applyAlignment="1" applyProtection="1">
      <alignment horizontal="center" vertical="center"/>
    </xf>
    <xf numFmtId="0" fontId="6" fillId="3" borderId="2" xfId="0" applyFont="1" applyFill="1" applyBorder="1" applyAlignment="1" applyProtection="1">
      <alignment vertical="center"/>
    </xf>
    <xf numFmtId="0" fontId="6" fillId="0" borderId="7" xfId="0" applyFont="1" applyBorder="1" applyAlignment="1" applyProtection="1">
      <alignment vertical="center"/>
    </xf>
    <xf numFmtId="4" fontId="34" fillId="0" borderId="8" xfId="0" applyNumberFormat="1" applyFont="1" applyBorder="1" applyAlignment="1" applyProtection="1">
      <alignment horizontal="left" vertical="center"/>
    </xf>
    <xf numFmtId="0" fontId="34" fillId="0" borderId="8" xfId="0" applyFont="1" applyBorder="1" applyAlignment="1" applyProtection="1">
      <alignment vertical="center"/>
    </xf>
    <xf numFmtId="4" fontId="6" fillId="0" borderId="8" xfId="0" applyNumberFormat="1"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4" fontId="6" fillId="3" borderId="1" xfId="0" applyNumberFormat="1" applyFont="1" applyFill="1" applyBorder="1" applyAlignment="1" applyProtection="1">
      <alignment horizontal="center" vertical="center"/>
    </xf>
    <xf numFmtId="0" fontId="6" fillId="0" borderId="2" xfId="0" applyFont="1" applyBorder="1" applyAlignment="1" applyProtection="1">
      <alignment vertical="center"/>
    </xf>
    <xf numFmtId="0" fontId="34" fillId="0" borderId="0" xfId="0" applyFont="1" applyBorder="1" applyAlignment="1" applyProtection="1">
      <alignment vertical="center"/>
    </xf>
    <xf numFmtId="0" fontId="6" fillId="3" borderId="1" xfId="0" applyFont="1" applyFill="1" applyBorder="1" applyAlignment="1" applyProtection="1">
      <alignment horizontal="center" vertical="center"/>
    </xf>
    <xf numFmtId="0" fontId="34" fillId="0" borderId="0" xfId="0" applyFont="1" applyBorder="1" applyAlignment="1" applyProtection="1">
      <alignment horizontal="left" vertical="center"/>
    </xf>
    <xf numFmtId="0" fontId="6" fillId="0" borderId="5" xfId="0" applyFont="1" applyBorder="1" applyAlignment="1" applyProtection="1">
      <alignment vertical="center"/>
    </xf>
    <xf numFmtId="4" fontId="6" fillId="0" borderId="3" xfId="0" applyNumberFormat="1" applyFont="1" applyBorder="1" applyAlignment="1" applyProtection="1">
      <alignment vertical="center"/>
    </xf>
    <xf numFmtId="0" fontId="6" fillId="3" borderId="5" xfId="0" applyFont="1" applyFill="1" applyBorder="1" applyAlignment="1" applyProtection="1">
      <alignment horizontal="fill" vertical="center"/>
    </xf>
    <xf numFmtId="0" fontId="6" fillId="3" borderId="3" xfId="0" applyFont="1" applyFill="1" applyBorder="1" applyAlignment="1" applyProtection="1">
      <alignment horizontal="fill" vertical="center"/>
    </xf>
    <xf numFmtId="4" fontId="6" fillId="3" borderId="3" xfId="0" applyNumberFormat="1" applyFont="1" applyFill="1" applyBorder="1" applyAlignment="1" applyProtection="1">
      <alignment horizontal="fill" vertical="center"/>
    </xf>
    <xf numFmtId="0" fontId="6" fillId="3" borderId="4" xfId="0" applyFont="1" applyFill="1" applyBorder="1" applyAlignment="1" applyProtection="1">
      <alignment horizontal="center" vertical="center"/>
    </xf>
    <xf numFmtId="0" fontId="6"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34" fillId="3" borderId="7" xfId="0" applyFont="1" applyFill="1" applyBorder="1" applyAlignment="1" applyProtection="1">
      <alignment horizontal="right" vertical="center"/>
    </xf>
    <xf numFmtId="0" fontId="32" fillId="0" borderId="0" xfId="0" applyFont="1" applyAlignment="1" applyProtection="1">
      <alignment horizontal="center" vertical="center"/>
    </xf>
    <xf numFmtId="0" fontId="34" fillId="0" borderId="6" xfId="0" applyFont="1" applyBorder="1" applyAlignment="1" applyProtection="1">
      <alignment horizontal="center" vertical="center"/>
    </xf>
    <xf numFmtId="0" fontId="34" fillId="0" borderId="6" xfId="0" applyFont="1" applyBorder="1" applyAlignment="1" applyProtection="1">
      <alignment vertical="center"/>
      <protection locked="0"/>
    </xf>
    <xf numFmtId="2" fontId="34" fillId="0" borderId="6" xfId="0" applyNumberFormat="1" applyFont="1" applyBorder="1" applyAlignment="1" applyProtection="1">
      <alignment vertical="center"/>
      <protection locked="0"/>
    </xf>
    <xf numFmtId="4" fontId="34" fillId="0" borderId="4" xfId="0" applyNumberFormat="1" applyFont="1" applyBorder="1" applyAlignment="1" applyProtection="1">
      <alignment vertical="center"/>
    </xf>
    <xf numFmtId="0" fontId="34" fillId="0" borderId="16" xfId="0" applyFont="1" applyBorder="1" applyAlignment="1" applyProtection="1">
      <alignment horizontal="center" vertical="center"/>
    </xf>
    <xf numFmtId="4" fontId="34" fillId="0" borderId="16" xfId="0" applyNumberFormat="1" applyFont="1" applyBorder="1" applyAlignment="1" applyProtection="1">
      <alignment vertical="center"/>
      <protection locked="0"/>
    </xf>
    <xf numFmtId="0" fontId="34" fillId="0" borderId="16" xfId="0" applyFont="1" applyBorder="1" applyAlignment="1" applyProtection="1">
      <alignment vertical="center"/>
      <protection locked="0"/>
    </xf>
    <xf numFmtId="2" fontId="34" fillId="0" borderId="16" xfId="0" applyNumberFormat="1" applyFont="1" applyBorder="1" applyAlignment="1" applyProtection="1">
      <alignment vertical="center"/>
      <protection locked="0"/>
    </xf>
    <xf numFmtId="0" fontId="34" fillId="0" borderId="12" xfId="0" applyFont="1" applyBorder="1" applyAlignment="1" applyProtection="1">
      <alignment horizontal="center" vertical="center"/>
    </xf>
    <xf numFmtId="4" fontId="34" fillId="0" borderId="12" xfId="0" applyNumberFormat="1" applyFont="1" applyBorder="1" applyAlignment="1" applyProtection="1">
      <alignment vertical="center"/>
      <protection locked="0"/>
    </xf>
    <xf numFmtId="0" fontId="34" fillId="0" borderId="12" xfId="0" applyFont="1" applyBorder="1" applyAlignment="1" applyProtection="1">
      <alignment vertical="center"/>
      <protection locked="0"/>
    </xf>
    <xf numFmtId="2" fontId="34" fillId="0" borderId="12" xfId="0" applyNumberFormat="1" applyFont="1" applyBorder="1" applyAlignment="1" applyProtection="1">
      <alignment vertical="center"/>
      <protection locked="0"/>
    </xf>
    <xf numFmtId="0" fontId="7" fillId="0" borderId="0" xfId="0" applyFont="1" applyBorder="1" applyAlignment="1" applyProtection="1">
      <alignment vertical="center"/>
    </xf>
    <xf numFmtId="4" fontId="7" fillId="0" borderId="0" xfId="0" applyNumberFormat="1" applyFont="1" applyBorder="1" applyAlignment="1" applyProtection="1">
      <alignment vertical="center"/>
    </xf>
    <xf numFmtId="0" fontId="34" fillId="3" borderId="2" xfId="0" applyFont="1" applyFill="1" applyBorder="1" applyAlignment="1" applyProtection="1">
      <alignment vertical="center"/>
    </xf>
    <xf numFmtId="0" fontId="34" fillId="0" borderId="14" xfId="0" applyFont="1" applyBorder="1" applyAlignment="1" applyProtection="1">
      <alignment horizontal="center" vertical="center"/>
    </xf>
    <xf numFmtId="4" fontId="34" fillId="0" borderId="15" xfId="0" applyNumberFormat="1" applyFont="1" applyBorder="1" applyAlignment="1" applyProtection="1">
      <alignment vertical="center"/>
      <protection locked="0"/>
    </xf>
    <xf numFmtId="167" fontId="34" fillId="0" borderId="15" xfId="0" applyNumberFormat="1" applyFont="1" applyBorder="1" applyAlignment="1" applyProtection="1">
      <alignment vertical="center"/>
      <protection locked="0"/>
    </xf>
    <xf numFmtId="4" fontId="34" fillId="0" borderId="10" xfId="0" applyNumberFormat="1" applyFont="1" applyBorder="1" applyAlignment="1" applyProtection="1">
      <alignment horizontal="center" vertical="center"/>
      <protection hidden="1"/>
    </xf>
    <xf numFmtId="4" fontId="34" fillId="0" borderId="11" xfId="0" applyNumberFormat="1" applyFont="1" applyBorder="1" applyAlignment="1" applyProtection="1">
      <alignment horizontal="center" vertical="center"/>
      <protection hidden="1"/>
    </xf>
    <xf numFmtId="4" fontId="34" fillId="0" borderId="12" xfId="0" applyNumberFormat="1" applyFont="1" applyBorder="1" applyAlignment="1" applyProtection="1">
      <alignment horizontal="center" vertical="center"/>
      <protection hidden="1"/>
    </xf>
    <xf numFmtId="4" fontId="34" fillId="2" borderId="6" xfId="0" applyNumberFormat="1" applyFont="1" applyFill="1" applyBorder="1" applyAlignment="1" applyProtection="1">
      <alignment horizontal="left" vertical="center"/>
    </xf>
    <xf numFmtId="0" fontId="34" fillId="0" borderId="0" xfId="0" applyFont="1" applyFill="1" applyBorder="1" applyAlignment="1" applyProtection="1">
      <alignment vertical="center"/>
    </xf>
    <xf numFmtId="4" fontId="34" fillId="0" borderId="14" xfId="0" applyNumberFormat="1" applyFont="1" applyBorder="1" applyAlignment="1" applyProtection="1">
      <alignment horizontal="left" vertical="center"/>
    </xf>
    <xf numFmtId="0" fontId="0" fillId="3" borderId="8" xfId="0" applyFill="1" applyBorder="1" applyAlignment="1" applyProtection="1">
      <alignment vertical="center"/>
    </xf>
    <xf numFmtId="0" fontId="0" fillId="0" borderId="7" xfId="0" applyBorder="1" applyAlignment="1" applyProtection="1">
      <alignment vertical="center"/>
    </xf>
    <xf numFmtId="0" fontId="4" fillId="0" borderId="6" xfId="0" applyFont="1" applyBorder="1" applyAlignment="1" applyProtection="1">
      <alignment vertical="center"/>
      <protection locked="0"/>
    </xf>
    <xf numFmtId="4" fontId="0" fillId="0" borderId="0" xfId="0" applyNumberFormat="1" applyAlignment="1" applyProtection="1">
      <alignment vertical="center"/>
    </xf>
    <xf numFmtId="0" fontId="0" fillId="0" borderId="0" xfId="0" applyAlignment="1" applyProtection="1">
      <alignment horizontal="center" vertical="center"/>
    </xf>
    <xf numFmtId="0" fontId="8" fillId="0" borderId="2" xfId="0" applyFont="1" applyBorder="1" applyAlignment="1" applyProtection="1">
      <alignment horizontal="left" vertical="center"/>
    </xf>
    <xf numFmtId="0" fontId="0" fillId="4" borderId="9" xfId="0" applyFill="1" applyBorder="1" applyAlignment="1" applyProtection="1">
      <alignment vertical="center"/>
    </xf>
    <xf numFmtId="0" fontId="33" fillId="0" borderId="7" xfId="0" applyFont="1" applyBorder="1" applyAlignment="1" applyProtection="1">
      <alignment horizontal="left" vertical="center"/>
    </xf>
    <xf numFmtId="0" fontId="33" fillId="0" borderId="8" xfId="0" applyFont="1" applyBorder="1" applyAlignment="1" applyProtection="1">
      <alignment horizontal="left" vertical="center"/>
    </xf>
    <xf numFmtId="0" fontId="34" fillId="0" borderId="9" xfId="0" applyFont="1" applyBorder="1" applyAlignment="1" applyProtection="1">
      <alignment vertical="center"/>
    </xf>
    <xf numFmtId="0" fontId="6" fillId="3" borderId="0" xfId="0" applyFont="1" applyFill="1" applyBorder="1" applyAlignment="1" applyProtection="1">
      <alignment vertical="center"/>
    </xf>
    <xf numFmtId="0" fontId="0" fillId="4" borderId="1" xfId="0" applyFill="1" applyBorder="1" applyAlignment="1" applyProtection="1">
      <alignment vertical="center"/>
    </xf>
    <xf numFmtId="0" fontId="6" fillId="3" borderId="2" xfId="0" applyFont="1" applyFill="1" applyBorder="1" applyAlignment="1" applyProtection="1">
      <alignment horizontal="right" vertical="center"/>
    </xf>
    <xf numFmtId="0" fontId="33" fillId="0" borderId="2" xfId="0" applyFont="1" applyBorder="1" applyAlignment="1" applyProtection="1">
      <alignment vertical="center"/>
    </xf>
    <xf numFmtId="0" fontId="38" fillId="0" borderId="0" xfId="0" applyFont="1" applyBorder="1" applyAlignment="1" applyProtection="1">
      <alignment vertical="center"/>
    </xf>
    <xf numFmtId="0" fontId="6" fillId="3" borderId="2" xfId="0" applyFont="1" applyFill="1" applyBorder="1" applyAlignment="1" applyProtection="1">
      <alignment horizontal="left" vertical="center"/>
    </xf>
    <xf numFmtId="0" fontId="34" fillId="0" borderId="3" xfId="0" applyFont="1" applyBorder="1" applyAlignment="1" applyProtection="1">
      <alignment vertical="center"/>
    </xf>
    <xf numFmtId="0" fontId="6" fillId="3" borderId="3" xfId="0" applyFont="1" applyFill="1" applyBorder="1" applyAlignment="1" applyProtection="1">
      <alignment vertical="center"/>
    </xf>
    <xf numFmtId="0" fontId="6" fillId="3" borderId="3" xfId="0" applyFont="1" applyFill="1" applyBorder="1" applyAlignment="1" applyProtection="1">
      <alignment horizontal="left" vertical="center"/>
    </xf>
    <xf numFmtId="0" fontId="6" fillId="3" borderId="3" xfId="0" applyFont="1" applyFill="1" applyBorder="1" applyAlignment="1" applyProtection="1">
      <alignment horizontal="center" vertical="center"/>
    </xf>
    <xf numFmtId="0" fontId="5" fillId="3" borderId="3" xfId="0" applyFont="1" applyFill="1" applyBorder="1" applyAlignment="1" applyProtection="1">
      <alignment horizontal="right" vertical="center"/>
    </xf>
    <xf numFmtId="0" fontId="0" fillId="4" borderId="4" xfId="0"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34" fillId="0" borderId="6" xfId="0" applyFont="1" applyBorder="1" applyAlignment="1" applyProtection="1">
      <alignment horizontal="center" vertical="center"/>
      <protection locked="0"/>
    </xf>
    <xf numFmtId="4" fontId="34" fillId="0" borderId="6" xfId="6" applyNumberFormat="1" applyFont="1" applyFill="1" applyBorder="1" applyAlignment="1" applyProtection="1">
      <alignment vertical="center" wrapText="1"/>
      <protection locked="0"/>
    </xf>
    <xf numFmtId="3" fontId="34" fillId="0" borderId="6" xfId="0" applyNumberFormat="1" applyFont="1" applyBorder="1" applyAlignment="1" applyProtection="1">
      <alignment vertical="center"/>
      <protection locked="0"/>
    </xf>
    <xf numFmtId="0" fontId="34" fillId="0" borderId="6" xfId="0" applyNumberFormat="1" applyFont="1" applyBorder="1" applyAlignment="1" applyProtection="1">
      <alignment vertical="center"/>
      <protection locked="0"/>
    </xf>
    <xf numFmtId="165" fontId="0" fillId="0" borderId="0" xfId="0" applyNumberFormat="1" applyAlignment="1" applyProtection="1">
      <alignment vertical="center"/>
    </xf>
    <xf numFmtId="0" fontId="30" fillId="0" borderId="0" xfId="0" applyFont="1" applyAlignment="1" applyProtection="1">
      <alignment horizontal="center" vertical="center"/>
    </xf>
    <xf numFmtId="4" fontId="6" fillId="3" borderId="3" xfId="0" applyNumberFormat="1" applyFont="1" applyFill="1" applyBorder="1" applyAlignment="1" applyProtection="1">
      <alignment vertical="center"/>
    </xf>
    <xf numFmtId="9" fontId="6" fillId="3" borderId="3" xfId="2" applyFont="1" applyFill="1" applyBorder="1" applyAlignment="1" applyProtection="1">
      <alignment vertical="center"/>
    </xf>
    <xf numFmtId="0" fontId="34" fillId="0" borderId="7" xfId="0" applyFont="1" applyFill="1" applyBorder="1" applyAlignment="1" applyProtection="1">
      <alignment horizontal="left" vertical="center"/>
    </xf>
    <xf numFmtId="0" fontId="34" fillId="0" borderId="8" xfId="0" applyFont="1" applyFill="1" applyBorder="1" applyAlignment="1" applyProtection="1">
      <alignment horizontal="left" vertical="center"/>
    </xf>
    <xf numFmtId="4" fontId="6" fillId="0" borderId="8" xfId="0" applyNumberFormat="1" applyFont="1" applyFill="1" applyBorder="1" applyAlignment="1" applyProtection="1">
      <alignment vertical="center"/>
    </xf>
    <xf numFmtId="9" fontId="6" fillId="0" borderId="8" xfId="2" applyFont="1" applyFill="1" applyBorder="1" applyAlignment="1" applyProtection="1">
      <alignment vertical="center"/>
    </xf>
    <xf numFmtId="0" fontId="45" fillId="0" borderId="8" xfId="0" applyNumberFormat="1" applyFont="1" applyFill="1" applyBorder="1" applyAlignment="1" applyProtection="1">
      <alignment vertical="center"/>
    </xf>
    <xf numFmtId="3" fontId="45" fillId="0" borderId="8" xfId="0" applyNumberFormat="1" applyFont="1" applyFill="1" applyBorder="1" applyAlignment="1" applyProtection="1">
      <alignment vertical="center"/>
    </xf>
    <xf numFmtId="165" fontId="33" fillId="0" borderId="0" xfId="0" applyNumberFormat="1" applyFont="1" applyBorder="1" applyAlignment="1" applyProtection="1">
      <alignment horizontal="right" vertical="center"/>
    </xf>
    <xf numFmtId="14" fontId="30" fillId="0" borderId="0" xfId="0" applyNumberFormat="1" applyFont="1" applyBorder="1" applyAlignment="1" applyProtection="1">
      <alignment horizontal="left" vertical="center"/>
    </xf>
    <xf numFmtId="0" fontId="56" fillId="0" borderId="2" xfId="0" applyFont="1" applyFill="1" applyBorder="1" applyAlignment="1" applyProtection="1">
      <alignment horizontal="left" vertical="center"/>
    </xf>
    <xf numFmtId="9" fontId="6" fillId="0" borderId="0" xfId="2" applyFont="1" applyFill="1" applyBorder="1" applyAlignment="1" applyProtection="1">
      <alignment vertical="center"/>
    </xf>
    <xf numFmtId="165" fontId="6" fillId="0" borderId="0" xfId="0" applyNumberFormat="1" applyFont="1" applyFill="1" applyBorder="1" applyAlignment="1" applyProtection="1">
      <alignment horizontal="left" vertical="center"/>
    </xf>
    <xf numFmtId="165" fontId="30" fillId="0" borderId="2" xfId="0" applyNumberFormat="1" applyFont="1" applyBorder="1" applyAlignment="1" applyProtection="1">
      <alignment horizontal="left" vertical="center"/>
    </xf>
    <xf numFmtId="165" fontId="30" fillId="0" borderId="2" xfId="0" applyNumberFormat="1" applyFont="1" applyBorder="1" applyAlignment="1" applyProtection="1">
      <alignment horizontal="right" vertical="center"/>
    </xf>
    <xf numFmtId="165" fontId="34" fillId="0" borderId="0" xfId="0" applyNumberFormat="1" applyFont="1" applyBorder="1" applyAlignment="1" applyProtection="1">
      <alignment horizontal="left" vertical="center"/>
    </xf>
    <xf numFmtId="4" fontId="32" fillId="0" borderId="6" xfId="0" applyNumberFormat="1" applyFont="1" applyBorder="1" applyAlignment="1" applyProtection="1">
      <alignment vertical="center"/>
      <protection locked="0"/>
    </xf>
    <xf numFmtId="0" fontId="32" fillId="0" borderId="2" xfId="0" applyFont="1" applyBorder="1" applyAlignment="1" applyProtection="1">
      <alignment horizontal="center" vertical="center"/>
    </xf>
    <xf numFmtId="0" fontId="30" fillId="0" borderId="2" xfId="0" applyFont="1" applyBorder="1" applyAlignment="1" applyProtection="1">
      <alignment horizontal="right" vertical="center"/>
    </xf>
    <xf numFmtId="4" fontId="0" fillId="0" borderId="6" xfId="0" applyNumberFormat="1" applyBorder="1" applyAlignment="1" applyProtection="1">
      <alignment vertical="center"/>
      <protection locked="0"/>
    </xf>
    <xf numFmtId="4" fontId="6" fillId="0" borderId="3" xfId="0" applyNumberFormat="1" applyFont="1" applyFill="1" applyBorder="1" applyAlignment="1" applyProtection="1">
      <alignment vertical="center"/>
    </xf>
    <xf numFmtId="9" fontId="6" fillId="0" borderId="3" xfId="2" applyFont="1" applyFill="1" applyBorder="1" applyAlignment="1" applyProtection="1">
      <alignment vertical="center"/>
    </xf>
    <xf numFmtId="165" fontId="33" fillId="0" borderId="3" xfId="0" applyNumberFormat="1" applyFont="1" applyBorder="1" applyAlignment="1" applyProtection="1">
      <alignment horizontal="right" vertical="center"/>
    </xf>
    <xf numFmtId="0" fontId="0" fillId="0" borderId="15" xfId="0" applyBorder="1" applyAlignment="1" applyProtection="1">
      <alignment vertical="center"/>
    </xf>
    <xf numFmtId="9" fontId="34" fillId="0" borderId="8" xfId="2" applyFont="1" applyFill="1" applyBorder="1" applyAlignment="1" applyProtection="1">
      <alignment vertical="center"/>
    </xf>
    <xf numFmtId="165" fontId="33" fillId="0" borderId="8" xfId="0" applyNumberFormat="1" applyFont="1" applyBorder="1" applyAlignment="1" applyProtection="1">
      <alignment horizontal="right" vertical="center"/>
    </xf>
    <xf numFmtId="4" fontId="4" fillId="0" borderId="6" xfId="0" applyNumberFormat="1" applyFont="1" applyBorder="1" applyAlignment="1" applyProtection="1">
      <alignment vertical="center"/>
      <protection locked="0"/>
    </xf>
    <xf numFmtId="3" fontId="0" fillId="0" borderId="0" xfId="0" applyNumberFormat="1" applyBorder="1" applyAlignment="1" applyProtection="1">
      <alignment vertical="center"/>
    </xf>
    <xf numFmtId="0" fontId="34" fillId="3" borderId="3" xfId="0" applyFont="1" applyFill="1" applyBorder="1" applyAlignment="1" applyProtection="1">
      <alignment vertical="center"/>
    </xf>
    <xf numFmtId="0" fontId="34" fillId="0" borderId="8" xfId="0" applyFont="1" applyFill="1" applyBorder="1" applyAlignment="1" applyProtection="1">
      <alignment vertical="center"/>
    </xf>
    <xf numFmtId="3" fontId="6" fillId="0" borderId="0" xfId="0" applyNumberFormat="1" applyFont="1" applyBorder="1" applyAlignment="1" applyProtection="1">
      <alignment vertical="center"/>
    </xf>
    <xf numFmtId="165" fontId="7" fillId="0" borderId="0" xfId="0" applyNumberFormat="1" applyFont="1" applyBorder="1" applyAlignment="1" applyProtection="1">
      <alignment horizontal="right" vertical="center"/>
    </xf>
    <xf numFmtId="0" fontId="51" fillId="3" borderId="6" xfId="4" applyFont="1" applyFill="1" applyBorder="1" applyAlignment="1" applyProtection="1">
      <alignment horizontal="center" vertical="center"/>
    </xf>
    <xf numFmtId="0" fontId="28" fillId="3" borderId="2" xfId="4" applyFont="1" applyFill="1" applyBorder="1" applyAlignment="1" applyProtection="1">
      <alignment horizontal="left" vertical="center"/>
    </xf>
    <xf numFmtId="0" fontId="28" fillId="3" borderId="0" xfId="4" applyFont="1" applyFill="1" applyBorder="1" applyAlignment="1" applyProtection="1">
      <alignment horizontal="left" vertical="center"/>
    </xf>
    <xf numFmtId="0" fontId="28" fillId="3" borderId="0" xfId="4" applyFont="1" applyFill="1" applyBorder="1" applyAlignment="1" applyProtection="1">
      <alignment vertical="center"/>
    </xf>
    <xf numFmtId="0" fontId="28" fillId="3" borderId="10" xfId="4" applyFont="1" applyFill="1" applyBorder="1" applyAlignment="1" applyProtection="1">
      <alignment horizontal="left" vertical="center"/>
    </xf>
    <xf numFmtId="0" fontId="28" fillId="3" borderId="11" xfId="4" applyFont="1" applyFill="1" applyBorder="1" applyAlignment="1" applyProtection="1">
      <alignment vertical="center"/>
    </xf>
    <xf numFmtId="0" fontId="28" fillId="3" borderId="5" xfId="4" applyFont="1" applyFill="1" applyBorder="1" applyAlignment="1" applyProtection="1">
      <alignment horizontal="left" vertical="center"/>
    </xf>
    <xf numFmtId="0" fontId="28" fillId="3" borderId="3" xfId="4" applyFont="1" applyFill="1" applyBorder="1" applyAlignment="1" applyProtection="1">
      <alignment horizontal="left" vertical="center"/>
    </xf>
    <xf numFmtId="0" fontId="28" fillId="3" borderId="3" xfId="4" applyFont="1" applyFill="1" applyBorder="1" applyAlignment="1" applyProtection="1">
      <alignment vertical="center"/>
    </xf>
    <xf numFmtId="0" fontId="28" fillId="3" borderId="12" xfId="4" applyFont="1" applyFill="1" applyBorder="1" applyAlignment="1" applyProtection="1">
      <alignment vertical="center"/>
    </xf>
    <xf numFmtId="0" fontId="6" fillId="0" borderId="13" xfId="0" applyFont="1" applyBorder="1" applyAlignment="1" applyProtection="1">
      <alignment vertical="center"/>
    </xf>
    <xf numFmtId="0" fontId="5" fillId="0" borderId="2" xfId="0" applyFont="1" applyBorder="1" applyAlignment="1" applyProtection="1">
      <alignment horizontal="right" vertical="center"/>
    </xf>
    <xf numFmtId="0" fontId="52" fillId="0" borderId="1" xfId="0" applyFont="1" applyBorder="1" applyAlignment="1" applyProtection="1">
      <alignment horizontal="right" vertical="center"/>
    </xf>
    <xf numFmtId="4" fontId="38" fillId="0" borderId="2" xfId="0" applyNumberFormat="1" applyFont="1" applyFill="1" applyBorder="1" applyAlignment="1" applyProtection="1">
      <alignment horizontal="left" vertical="center"/>
    </xf>
    <xf numFmtId="3" fontId="33" fillId="0" borderId="0" xfId="0" applyNumberFormat="1" applyFont="1" applyFill="1" applyBorder="1" applyAlignment="1" applyProtection="1">
      <alignment vertical="center"/>
    </xf>
    <xf numFmtId="0" fontId="0" fillId="0" borderId="0" xfId="0" applyFill="1" applyAlignment="1" applyProtection="1">
      <alignment vertical="center"/>
    </xf>
    <xf numFmtId="0" fontId="16" fillId="0" borderId="0" xfId="0" applyFont="1" applyFill="1" applyBorder="1" applyAlignment="1" applyProtection="1">
      <alignment vertical="center"/>
    </xf>
    <xf numFmtId="0" fontId="35" fillId="0" borderId="0" xfId="0" applyFont="1" applyBorder="1" applyAlignment="1" applyProtection="1">
      <alignment horizontal="left" vertical="center"/>
    </xf>
    <xf numFmtId="4" fontId="34" fillId="0" borderId="1" xfId="0" applyNumberFormat="1" applyFont="1" applyBorder="1" applyAlignment="1" applyProtection="1">
      <alignment vertical="center"/>
      <protection locked="0"/>
    </xf>
    <xf numFmtId="4" fontId="21" fillId="0" borderId="0" xfId="0" applyNumberFormat="1" applyFont="1" applyFill="1" applyBorder="1" applyAlignment="1" applyProtection="1">
      <alignment horizontal="right" vertical="center"/>
    </xf>
    <xf numFmtId="0" fontId="6" fillId="0" borderId="2" xfId="0" applyFont="1" applyBorder="1" applyAlignment="1" applyProtection="1">
      <alignment horizontal="left" vertical="center"/>
    </xf>
    <xf numFmtId="4" fontId="6" fillId="0" borderId="0" xfId="0" applyNumberFormat="1" applyFont="1" applyBorder="1" applyAlignment="1" applyProtection="1">
      <alignment horizontal="fill" vertical="center"/>
    </xf>
    <xf numFmtId="4" fontId="6" fillId="0" borderId="1" xfId="0" applyNumberFormat="1" applyFont="1" applyBorder="1" applyAlignment="1" applyProtection="1">
      <alignment horizontal="fill" vertical="center"/>
    </xf>
    <xf numFmtId="4" fontId="0" fillId="0" borderId="0" xfId="0" applyNumberFormat="1" applyFill="1" applyBorder="1" applyAlignment="1" applyProtection="1">
      <alignment vertical="center"/>
    </xf>
    <xf numFmtId="0" fontId="17" fillId="0" borderId="0" xfId="0" applyFont="1" applyBorder="1" applyAlignment="1" applyProtection="1">
      <alignment vertical="center"/>
    </xf>
    <xf numFmtId="0" fontId="33" fillId="0" borderId="3" xfId="0" applyFont="1" applyFill="1" applyBorder="1" applyAlignment="1" applyProtection="1">
      <alignment vertical="center"/>
    </xf>
    <xf numFmtId="3" fontId="33" fillId="0" borderId="3" xfId="0" applyNumberFormat="1" applyFont="1" applyFill="1" applyBorder="1" applyAlignment="1" applyProtection="1">
      <alignment vertical="center"/>
    </xf>
    <xf numFmtId="0" fontId="35" fillId="0" borderId="7" xfId="0" applyFont="1" applyBorder="1" applyAlignment="1" applyProtection="1">
      <alignment horizontal="left" vertical="center"/>
    </xf>
    <xf numFmtId="0" fontId="35" fillId="0" borderId="2" xfId="0" applyFont="1" applyBorder="1" applyAlignment="1" applyProtection="1">
      <alignment horizontal="left" vertical="center"/>
    </xf>
    <xf numFmtId="0" fontId="17" fillId="0" borderId="2" xfId="0" applyFont="1" applyBorder="1" applyAlignment="1" applyProtection="1">
      <alignment horizontal="left" vertical="center"/>
    </xf>
    <xf numFmtId="4" fontId="6" fillId="0" borderId="1" xfId="0" applyNumberFormat="1" applyFont="1" applyBorder="1" applyAlignment="1" applyProtection="1">
      <alignment vertical="center"/>
    </xf>
    <xf numFmtId="0" fontId="33" fillId="0" borderId="5" xfId="0" applyFont="1" applyFill="1" applyBorder="1" applyAlignment="1" applyProtection="1">
      <alignment horizontal="left" vertical="center"/>
    </xf>
    <xf numFmtId="3" fontId="33" fillId="0" borderId="4" xfId="0" applyNumberFormat="1" applyFont="1" applyFill="1" applyBorder="1" applyAlignment="1" applyProtection="1">
      <alignment vertical="center"/>
    </xf>
    <xf numFmtId="0" fontId="6" fillId="0" borderId="1" xfId="0" applyFont="1" applyBorder="1" applyAlignment="1" applyProtection="1">
      <alignment horizontal="center" vertical="center"/>
    </xf>
    <xf numFmtId="0" fontId="6" fillId="3" borderId="9" xfId="0" applyFont="1" applyFill="1" applyBorder="1" applyAlignment="1" applyProtection="1">
      <alignment horizontal="center" vertical="center"/>
    </xf>
    <xf numFmtId="0" fontId="33" fillId="0" borderId="2" xfId="0" applyFont="1" applyBorder="1" applyAlignment="1" applyProtection="1">
      <alignment horizontal="left" vertical="center"/>
    </xf>
    <xf numFmtId="0" fontId="33" fillId="0" borderId="0" xfId="0" applyFont="1" applyBorder="1" applyAlignment="1" applyProtection="1">
      <alignment horizontal="left" vertical="center"/>
    </xf>
    <xf numFmtId="0" fontId="34" fillId="0" borderId="1" xfId="0" applyFont="1" applyBorder="1" applyAlignment="1" applyProtection="1">
      <alignment vertical="center"/>
    </xf>
    <xf numFmtId="0" fontId="34" fillId="0" borderId="2" xfId="0" applyFont="1" applyBorder="1" applyAlignment="1" applyProtection="1">
      <alignment horizontal="center" vertical="center"/>
    </xf>
    <xf numFmtId="0" fontId="5" fillId="0" borderId="0" xfId="0" applyFont="1" applyBorder="1" applyAlignment="1" applyProtection="1">
      <alignment vertical="center"/>
    </xf>
    <xf numFmtId="14" fontId="9" fillId="0" borderId="0" xfId="0" applyNumberFormat="1" applyFont="1" applyBorder="1" applyAlignment="1" applyProtection="1">
      <alignment horizontal="center" vertical="center"/>
    </xf>
    <xf numFmtId="4" fontId="34" fillId="4" borderId="6" xfId="0" applyNumberFormat="1" applyFont="1" applyFill="1" applyBorder="1" applyAlignment="1" applyProtection="1">
      <alignment vertical="center"/>
    </xf>
    <xf numFmtId="0" fontId="0" fillId="0" borderId="2" xfId="0" applyFill="1" applyBorder="1" applyAlignment="1" applyProtection="1">
      <alignment vertical="center"/>
    </xf>
    <xf numFmtId="3" fontId="0" fillId="0" borderId="0" xfId="0" applyNumberFormat="1" applyFill="1" applyBorder="1" applyAlignment="1" applyProtection="1">
      <alignment vertical="center"/>
    </xf>
    <xf numFmtId="165" fontId="30" fillId="0" borderId="0" xfId="0" applyNumberFormat="1" applyFont="1" applyBorder="1" applyAlignment="1" applyProtection="1">
      <alignment horizontal="right" vertical="center"/>
    </xf>
    <xf numFmtId="0" fontId="0" fillId="0" borderId="6" xfId="0" applyBorder="1" applyAlignment="1" applyProtection="1">
      <alignment vertical="center"/>
      <protection locked="0"/>
    </xf>
    <xf numFmtId="165" fontId="30" fillId="0" borderId="3" xfId="0" applyNumberFormat="1" applyFont="1" applyBorder="1" applyAlignment="1" applyProtection="1">
      <alignment horizontal="right" vertical="center"/>
    </xf>
    <xf numFmtId="165" fontId="6" fillId="0" borderId="3" xfId="0" applyNumberFormat="1" applyFont="1" applyFill="1" applyBorder="1" applyAlignment="1" applyProtection="1">
      <alignment horizontal="left" vertical="center"/>
    </xf>
    <xf numFmtId="165" fontId="7" fillId="0" borderId="1" xfId="0" applyNumberFormat="1" applyFont="1" applyBorder="1" applyAlignment="1" applyProtection="1">
      <alignment horizontal="center" vertical="center"/>
    </xf>
    <xf numFmtId="4" fontId="6" fillId="0" borderId="2" xfId="0" applyNumberFormat="1" applyFont="1" applyBorder="1" applyAlignment="1" applyProtection="1">
      <alignment horizontal="left" vertical="center"/>
    </xf>
    <xf numFmtId="0" fontId="34" fillId="0" borderId="2" xfId="0" applyFont="1" applyBorder="1" applyAlignment="1" applyProtection="1">
      <alignment vertical="center"/>
    </xf>
    <xf numFmtId="165" fontId="7" fillId="0" borderId="0" xfId="0" applyNumberFormat="1" applyFont="1" applyBorder="1" applyAlignment="1" applyProtection="1">
      <alignment horizontal="center" vertical="center"/>
    </xf>
    <xf numFmtId="0" fontId="34" fillId="3" borderId="6" xfId="0" applyFont="1" applyFill="1" applyBorder="1" applyAlignment="1" applyProtection="1">
      <alignment horizontal="right" vertical="center"/>
    </xf>
    <xf numFmtId="0" fontId="30" fillId="0" borderId="0" xfId="0" applyFont="1" applyBorder="1" applyAlignment="1" applyProtection="1">
      <alignment vertical="center"/>
    </xf>
    <xf numFmtId="0" fontId="35" fillId="0" borderId="0" xfId="0" applyFont="1" applyBorder="1" applyAlignment="1" applyProtection="1">
      <alignment vertical="center"/>
    </xf>
    <xf numFmtId="4" fontId="34" fillId="0" borderId="10" xfId="0" applyNumberFormat="1" applyFont="1" applyBorder="1" applyAlignment="1" applyProtection="1">
      <alignment vertical="center"/>
      <protection locked="0"/>
    </xf>
    <xf numFmtId="0" fontId="6" fillId="0" borderId="7" xfId="0" applyFont="1" applyBorder="1" applyAlignment="1" applyProtection="1">
      <alignment horizontal="left" vertical="center"/>
    </xf>
    <xf numFmtId="0" fontId="33"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33" fillId="0" borderId="2" xfId="0" applyFont="1" applyFill="1" applyBorder="1" applyAlignment="1" applyProtection="1">
      <alignment vertical="center"/>
    </xf>
    <xf numFmtId="4" fontId="6" fillId="0" borderId="1" xfId="0" applyNumberFormat="1" applyFont="1" applyBorder="1" applyAlignment="1" applyProtection="1">
      <alignment horizontal="center" vertical="center"/>
    </xf>
    <xf numFmtId="0" fontId="6" fillId="0" borderId="2" xfId="0" applyFont="1" applyBorder="1" applyAlignment="1" applyProtection="1">
      <alignment horizontal="right" vertical="center"/>
    </xf>
    <xf numFmtId="3" fontId="6" fillId="0" borderId="1" xfId="0" applyNumberFormat="1" applyFont="1" applyBorder="1" applyAlignment="1" applyProtection="1">
      <alignment horizontal="center" vertical="center"/>
    </xf>
    <xf numFmtId="0" fontId="23" fillId="0" borderId="2" xfId="0" applyFont="1" applyFill="1" applyBorder="1" applyAlignment="1" applyProtection="1">
      <alignment vertical="center"/>
    </xf>
    <xf numFmtId="4" fontId="7" fillId="0" borderId="1" xfId="0" applyNumberFormat="1" applyFont="1" applyFill="1" applyBorder="1" applyAlignment="1" applyProtection="1">
      <alignment horizontal="center" vertical="center"/>
    </xf>
    <xf numFmtId="4" fontId="34" fillId="2" borderId="1" xfId="0" applyNumberFormat="1" applyFont="1" applyFill="1" applyBorder="1" applyAlignment="1" applyProtection="1">
      <alignment horizontal="center" vertical="center"/>
    </xf>
    <xf numFmtId="3" fontId="34" fillId="0" borderId="1" xfId="0" applyNumberFormat="1" applyFont="1" applyBorder="1" applyAlignment="1" applyProtection="1">
      <alignment horizontal="center" vertical="center"/>
    </xf>
    <xf numFmtId="3" fontId="0" fillId="0" borderId="1" xfId="0" applyNumberFormat="1" applyBorder="1" applyAlignment="1" applyProtection="1">
      <alignment horizontal="center" vertical="center"/>
    </xf>
    <xf numFmtId="4" fontId="0" fillId="0" borderId="0" xfId="0" applyNumberFormat="1" applyBorder="1" applyAlignment="1" applyProtection="1">
      <alignment vertical="center"/>
    </xf>
    <xf numFmtId="4" fontId="6" fillId="0" borderId="13" xfId="0" applyNumberFormat="1" applyFont="1" applyBorder="1" applyAlignment="1" applyProtection="1">
      <alignment vertical="center"/>
    </xf>
    <xf numFmtId="3" fontId="6" fillId="0" borderId="9" xfId="0" applyNumberFormat="1" applyFont="1" applyBorder="1" applyAlignment="1" applyProtection="1">
      <alignment horizontal="center" vertical="center"/>
    </xf>
    <xf numFmtId="0" fontId="23" fillId="6" borderId="0" xfId="0" applyFont="1" applyFill="1" applyBorder="1" applyAlignment="1" applyProtection="1">
      <alignment vertical="center"/>
    </xf>
    <xf numFmtId="0" fontId="30" fillId="0" borderId="0" xfId="0" applyFont="1" applyAlignment="1" applyProtection="1">
      <alignment vertical="center"/>
    </xf>
    <xf numFmtId="0" fontId="33" fillId="3" borderId="14" xfId="0" applyFont="1" applyFill="1" applyBorder="1" applyAlignment="1" applyProtection="1">
      <alignment horizontal="left" vertical="center"/>
    </xf>
    <xf numFmtId="0" fontId="37" fillId="3" borderId="13" xfId="0" applyFont="1" applyFill="1" applyBorder="1" applyAlignment="1" applyProtection="1">
      <alignment horizontal="right" vertical="center"/>
    </xf>
    <xf numFmtId="0" fontId="34" fillId="3" borderId="15" xfId="0" applyFont="1" applyFill="1" applyBorder="1" applyAlignment="1" applyProtection="1">
      <alignment vertical="center"/>
    </xf>
    <xf numFmtId="4" fontId="34" fillId="0" borderId="0" xfId="0" applyNumberFormat="1" applyFont="1" applyBorder="1" applyAlignment="1" applyProtection="1">
      <alignment vertical="center"/>
    </xf>
    <xf numFmtId="0" fontId="33" fillId="5" borderId="14" xfId="0" applyFont="1" applyFill="1" applyBorder="1" applyAlignment="1" applyProtection="1">
      <alignment horizontal="left" vertical="center"/>
    </xf>
    <xf numFmtId="0" fontId="37" fillId="5" borderId="13" xfId="0" applyFont="1" applyFill="1" applyBorder="1" applyAlignment="1" applyProtection="1">
      <alignment horizontal="right" vertical="center"/>
    </xf>
    <xf numFmtId="0" fontId="34" fillId="5" borderId="13" xfId="0" applyFont="1" applyFill="1" applyBorder="1" applyAlignment="1" applyProtection="1">
      <alignment vertical="center"/>
    </xf>
    <xf numFmtId="4" fontId="35" fillId="0" borderId="2" xfId="0" applyNumberFormat="1" applyFont="1" applyBorder="1" applyAlignment="1" applyProtection="1">
      <alignment horizontal="left" vertical="center"/>
    </xf>
    <xf numFmtId="4" fontId="35" fillId="0" borderId="0" xfId="0" applyNumberFormat="1" applyFont="1" applyBorder="1" applyAlignment="1" applyProtection="1">
      <alignment vertical="center"/>
    </xf>
    <xf numFmtId="4" fontId="33" fillId="0" borderId="2" xfId="0" applyNumberFormat="1" applyFont="1" applyFill="1" applyBorder="1" applyAlignment="1" applyProtection="1">
      <alignment horizontal="left" vertical="center"/>
    </xf>
    <xf numFmtId="0" fontId="34" fillId="0" borderId="2" xfId="0" applyFont="1" applyFill="1" applyBorder="1" applyAlignment="1" applyProtection="1">
      <alignment vertical="center"/>
    </xf>
    <xf numFmtId="0" fontId="34" fillId="0" borderId="1" xfId="0" applyFont="1" applyFill="1" applyBorder="1" applyAlignment="1" applyProtection="1">
      <alignment vertical="center"/>
    </xf>
    <xf numFmtId="0" fontId="30" fillId="0" borderId="2" xfId="0" applyFont="1" applyFill="1" applyBorder="1" applyAlignment="1" applyProtection="1">
      <alignment vertical="center"/>
    </xf>
    <xf numFmtId="0" fontId="30" fillId="0" borderId="1" xfId="0" applyFont="1" applyFill="1" applyBorder="1" applyAlignment="1" applyProtection="1">
      <alignment vertical="center"/>
    </xf>
    <xf numFmtId="0" fontId="34" fillId="5" borderId="15" xfId="0" applyFont="1" applyFill="1" applyBorder="1" applyAlignment="1" applyProtection="1">
      <alignment vertical="center"/>
    </xf>
    <xf numFmtId="0" fontId="30" fillId="0" borderId="5" xfId="0" applyFont="1" applyBorder="1" applyAlignment="1" applyProtection="1">
      <alignment vertical="center"/>
    </xf>
    <xf numFmtId="0" fontId="30" fillId="0" borderId="3" xfId="0" applyFont="1" applyBorder="1" applyAlignment="1" applyProtection="1">
      <alignment vertical="center"/>
    </xf>
    <xf numFmtId="0" fontId="30" fillId="0" borderId="4" xfId="0" applyFont="1" applyBorder="1" applyAlignment="1" applyProtection="1">
      <alignment vertical="center"/>
    </xf>
    <xf numFmtId="4" fontId="33" fillId="8" borderId="13" xfId="0" applyNumberFormat="1" applyFont="1" applyFill="1" applyBorder="1" applyAlignment="1" applyProtection="1">
      <alignment vertical="center"/>
    </xf>
    <xf numFmtId="0" fontId="6" fillId="8" borderId="14" xfId="0" applyFont="1" applyFill="1" applyBorder="1" applyAlignment="1" applyProtection="1">
      <alignment vertical="center"/>
    </xf>
    <xf numFmtId="0" fontId="6" fillId="8" borderId="13" xfId="0" applyFont="1" applyFill="1" applyBorder="1" applyAlignment="1" applyProtection="1">
      <alignment vertical="center"/>
    </xf>
    <xf numFmtId="0" fontId="7" fillId="8" borderId="13" xfId="0" applyFont="1" applyFill="1" applyBorder="1" applyAlignment="1" applyProtection="1">
      <alignment vertical="center"/>
    </xf>
    <xf numFmtId="0" fontId="7" fillId="8" borderId="15" xfId="0" applyFont="1" applyFill="1" applyBorder="1" applyAlignment="1" applyProtection="1">
      <alignment vertical="center"/>
    </xf>
    <xf numFmtId="0" fontId="6" fillId="8" borderId="14" xfId="0" applyFont="1" applyFill="1" applyBorder="1" applyAlignment="1" applyProtection="1">
      <alignment horizontal="fill" vertical="center"/>
    </xf>
    <xf numFmtId="0" fontId="6" fillId="8" borderId="13" xfId="0" applyFont="1" applyFill="1" applyBorder="1" applyAlignment="1" applyProtection="1">
      <alignment horizontal="fill" vertical="center"/>
    </xf>
    <xf numFmtId="0" fontId="6" fillId="8" borderId="3" xfId="0" applyFont="1" applyFill="1" applyBorder="1" applyAlignment="1" applyProtection="1">
      <alignment horizontal="fill" vertical="center"/>
    </xf>
    <xf numFmtId="0" fontId="0" fillId="8" borderId="0" xfId="0" applyFill="1" applyBorder="1" applyAlignment="1" applyProtection="1">
      <alignment vertical="center"/>
    </xf>
    <xf numFmtId="0" fontId="33" fillId="8" borderId="13" xfId="0" applyFont="1" applyFill="1" applyBorder="1" applyAlignment="1" applyProtection="1">
      <alignment horizontal="center" vertical="center"/>
    </xf>
    <xf numFmtId="0" fontId="6" fillId="8" borderId="15" xfId="0" applyFont="1" applyFill="1" applyBorder="1" applyAlignment="1" applyProtection="1">
      <alignment horizontal="center" vertical="center"/>
    </xf>
    <xf numFmtId="0" fontId="6" fillId="8" borderId="0" xfId="0" applyFont="1" applyFill="1" applyBorder="1" applyAlignment="1" applyProtection="1">
      <alignment vertical="center"/>
    </xf>
    <xf numFmtId="0" fontId="6" fillId="8" borderId="9" xfId="0" applyFont="1" applyFill="1" applyBorder="1" applyAlignment="1" applyProtection="1">
      <alignment horizontal="center" vertical="center"/>
    </xf>
    <xf numFmtId="0" fontId="23" fillId="8" borderId="14" xfId="0" applyFont="1" applyFill="1" applyBorder="1" applyAlignment="1" applyProtection="1">
      <alignment vertical="center"/>
    </xf>
    <xf numFmtId="0" fontId="34" fillId="8" borderId="13" xfId="0" applyFont="1" applyFill="1" applyBorder="1" applyAlignment="1" applyProtection="1">
      <alignment vertical="center"/>
    </xf>
    <xf numFmtId="0" fontId="34" fillId="8" borderId="14" xfId="0" applyFont="1" applyFill="1" applyBorder="1" applyAlignment="1" applyProtection="1">
      <alignment vertical="center"/>
    </xf>
    <xf numFmtId="0" fontId="34" fillId="8" borderId="14" xfId="0" applyFont="1" applyFill="1" applyBorder="1" applyAlignment="1" applyProtection="1">
      <alignment horizontal="right" vertical="center"/>
    </xf>
    <xf numFmtId="0" fontId="34" fillId="8" borderId="15" xfId="0" applyFont="1" applyFill="1" applyBorder="1" applyAlignment="1" applyProtection="1">
      <alignment horizontal="right" vertical="center"/>
    </xf>
    <xf numFmtId="0" fontId="7" fillId="8" borderId="13" xfId="0" applyFont="1" applyFill="1" applyBorder="1" applyAlignment="1" applyProtection="1">
      <alignment horizontal="left" vertical="center"/>
    </xf>
    <xf numFmtId="4" fontId="33" fillId="8" borderId="14" xfId="0" applyNumberFormat="1" applyFont="1" applyFill="1" applyBorder="1" applyProtection="1"/>
    <xf numFmtId="0" fontId="33" fillId="8" borderId="13" xfId="0" applyFont="1" applyFill="1" applyBorder="1" applyProtection="1"/>
    <xf numFmtId="4" fontId="33" fillId="8" borderId="13" xfId="0" applyNumberFormat="1" applyFont="1" applyFill="1" applyBorder="1" applyProtection="1"/>
    <xf numFmtId="4" fontId="33" fillId="8" borderId="6" xfId="0" applyNumberFormat="1" applyFont="1" applyFill="1" applyBorder="1" applyProtection="1"/>
    <xf numFmtId="4" fontId="33" fillId="0" borderId="5" xfId="0" applyNumberFormat="1" applyFont="1" applyBorder="1" applyAlignment="1" applyProtection="1">
      <alignment vertical="center"/>
    </xf>
    <xf numFmtId="4" fontId="34" fillId="0" borderId="3" xfId="0" applyNumberFormat="1" applyFont="1" applyBorder="1" applyAlignment="1" applyProtection="1">
      <alignment vertical="center"/>
    </xf>
    <xf numFmtId="3" fontId="33" fillId="0" borderId="1" xfId="0" applyNumberFormat="1" applyFont="1" applyFill="1" applyBorder="1" applyAlignment="1" applyProtection="1">
      <alignment vertical="center"/>
    </xf>
    <xf numFmtId="172" fontId="33" fillId="8" borderId="6" xfId="0" applyNumberFormat="1" applyFont="1" applyFill="1" applyBorder="1" applyAlignment="1" applyProtection="1">
      <alignment vertical="center"/>
    </xf>
    <xf numFmtId="0" fontId="30" fillId="6" borderId="21" xfId="0" applyFont="1" applyFill="1" applyBorder="1" applyAlignment="1" applyProtection="1">
      <alignment vertical="center"/>
      <protection locked="0"/>
    </xf>
    <xf numFmtId="173" fontId="28" fillId="6" borderId="21" xfId="4" applyNumberFormat="1" applyFont="1" applyFill="1" applyBorder="1" applyAlignment="1" applyProtection="1">
      <alignment vertical="center"/>
      <protection locked="0"/>
    </xf>
    <xf numFmtId="14" fontId="30" fillId="6" borderId="21" xfId="4" applyNumberFormat="1" applyFont="1" applyFill="1" applyBorder="1" applyAlignment="1" applyProtection="1">
      <alignment vertical="center"/>
      <protection locked="0"/>
    </xf>
    <xf numFmtId="4" fontId="39" fillId="9" borderId="21" xfId="3" applyNumberFormat="1" applyFont="1" applyFill="1" applyBorder="1" applyAlignment="1" applyProtection="1">
      <alignment vertical="center"/>
    </xf>
    <xf numFmtId="0" fontId="13" fillId="0" borderId="27" xfId="4" applyFont="1" applyFill="1" applyBorder="1" applyAlignment="1" applyProtection="1">
      <alignment horizontal="left" vertical="center"/>
    </xf>
    <xf numFmtId="0" fontId="13" fillId="0" borderId="27" xfId="4" applyFont="1" applyFill="1" applyBorder="1" applyAlignment="1" applyProtection="1">
      <alignment vertical="center"/>
    </xf>
    <xf numFmtId="0" fontId="0" fillId="0" borderId="27" xfId="0" applyBorder="1" applyAlignment="1" applyProtection="1">
      <alignment vertical="center"/>
    </xf>
    <xf numFmtId="0" fontId="15" fillId="0" borderId="24" xfId="4" applyFont="1" applyFill="1" applyBorder="1" applyAlignment="1" applyProtection="1">
      <alignment horizontal="center" vertical="center"/>
    </xf>
    <xf numFmtId="0" fontId="58" fillId="0" borderId="2" xfId="4" applyFont="1" applyBorder="1" applyAlignment="1" applyProtection="1">
      <alignment vertical="center"/>
    </xf>
    <xf numFmtId="0" fontId="5" fillId="0" borderId="1" xfId="0" applyFont="1" applyBorder="1" applyAlignment="1" applyProtection="1">
      <alignment horizontal="center" vertical="center"/>
    </xf>
    <xf numFmtId="4" fontId="40" fillId="0" borderId="0" xfId="0" applyNumberFormat="1" applyFont="1" applyBorder="1" applyAlignment="1" applyProtection="1">
      <alignment horizontal="left" vertical="center"/>
    </xf>
    <xf numFmtId="0" fontId="6" fillId="6" borderId="2" xfId="0" applyFont="1" applyFill="1" applyBorder="1" applyAlignment="1" applyProtection="1">
      <alignment vertical="center"/>
    </xf>
    <xf numFmtId="165" fontId="23" fillId="6" borderId="1" xfId="0" applyNumberFormat="1" applyFont="1" applyFill="1" applyBorder="1" applyAlignment="1" applyProtection="1">
      <alignment horizontal="center" vertical="center"/>
    </xf>
    <xf numFmtId="165" fontId="9" fillId="0" borderId="1" xfId="0" applyNumberFormat="1" applyFont="1" applyBorder="1" applyAlignment="1" applyProtection="1">
      <alignment horizontal="center" vertical="center"/>
    </xf>
    <xf numFmtId="0" fontId="23" fillId="0" borderId="5" xfId="0" applyFont="1" applyFill="1" applyBorder="1" applyAlignment="1" applyProtection="1">
      <alignment vertical="center"/>
    </xf>
    <xf numFmtId="0" fontId="23" fillId="6" borderId="3" xfId="0" applyFont="1" applyFill="1" applyBorder="1" applyAlignment="1" applyProtection="1">
      <alignment vertical="center"/>
    </xf>
    <xf numFmtId="4" fontId="7" fillId="6" borderId="4" xfId="0" applyNumberFormat="1" applyFont="1" applyFill="1" applyBorder="1" applyAlignment="1" applyProtection="1">
      <alignment horizontal="center" vertical="center"/>
    </xf>
    <xf numFmtId="0" fontId="0" fillId="0" borderId="2" xfId="0" applyBorder="1" applyProtection="1"/>
    <xf numFmtId="0" fontId="35" fillId="0" borderId="2" xfId="0" applyFont="1" applyBorder="1" applyProtection="1"/>
    <xf numFmtId="0" fontId="32" fillId="0" borderId="0" xfId="0" applyFont="1" applyBorder="1" applyProtection="1"/>
    <xf numFmtId="0" fontId="0" fillId="0" borderId="1" xfId="0" applyBorder="1" applyProtection="1"/>
    <xf numFmtId="4" fontId="41" fillId="0" borderId="2" xfId="0" applyNumberFormat="1" applyFont="1" applyFill="1" applyBorder="1" applyAlignment="1" applyProtection="1">
      <alignment horizontal="left"/>
    </xf>
    <xf numFmtId="0" fontId="44" fillId="0" borderId="2" xfId="0" applyFont="1" applyBorder="1" applyProtection="1"/>
    <xf numFmtId="4" fontId="33" fillId="0" borderId="2" xfId="0" applyNumberFormat="1" applyFont="1" applyFill="1" applyBorder="1" applyProtection="1"/>
    <xf numFmtId="4" fontId="33" fillId="0" borderId="1" xfId="0" applyNumberFormat="1" applyFont="1" applyFill="1" applyBorder="1" applyProtection="1"/>
    <xf numFmtId="4" fontId="43" fillId="0" borderId="2" xfId="0" applyNumberFormat="1" applyFont="1" applyFill="1" applyBorder="1" applyProtection="1"/>
    <xf numFmtId="4" fontId="43" fillId="0" borderId="1" xfId="0" applyNumberFormat="1" applyFont="1" applyFill="1" applyBorder="1" applyProtection="1"/>
    <xf numFmtId="0" fontId="0" fillId="0" borderId="5" xfId="0" applyBorder="1" applyProtection="1"/>
    <xf numFmtId="0" fontId="0" fillId="0" borderId="3" xfId="0" applyBorder="1" applyProtection="1"/>
    <xf numFmtId="0" fontId="0" fillId="0" borderId="4" xfId="0" applyBorder="1" applyProtection="1"/>
    <xf numFmtId="0" fontId="32" fillId="0" borderId="1" xfId="0" applyFont="1" applyBorder="1" applyProtection="1"/>
    <xf numFmtId="0" fontId="41" fillId="0" borderId="1" xfId="0" applyFont="1" applyFill="1" applyBorder="1" applyProtection="1"/>
    <xf numFmtId="4" fontId="34" fillId="8" borderId="15" xfId="0" applyNumberFormat="1" applyFont="1" applyFill="1" applyBorder="1" applyAlignment="1" applyProtection="1">
      <alignment vertical="center"/>
    </xf>
    <xf numFmtId="0" fontId="8" fillId="0" borderId="9" xfId="0" applyFont="1" applyBorder="1" applyAlignment="1" applyProtection="1">
      <alignment vertical="center"/>
    </xf>
    <xf numFmtId="165" fontId="64" fillId="0" borderId="0" xfId="0" applyNumberFormat="1" applyFont="1" applyFill="1" applyBorder="1" applyAlignment="1" applyProtection="1">
      <alignment horizontal="left" vertical="center"/>
    </xf>
    <xf numFmtId="4" fontId="33" fillId="0" borderId="3" xfId="0" applyNumberFormat="1" applyFont="1" applyFill="1" applyBorder="1" applyAlignment="1" applyProtection="1">
      <alignment horizontal="left" vertical="center"/>
    </xf>
    <xf numFmtId="0" fontId="32" fillId="0" borderId="3" xfId="0" applyFont="1" applyFill="1" applyBorder="1" applyAlignment="1" applyProtection="1">
      <alignment vertical="center"/>
    </xf>
    <xf numFmtId="0" fontId="43" fillId="0" borderId="3" xfId="0" applyFont="1" applyFill="1" applyBorder="1" applyAlignment="1" applyProtection="1">
      <alignment vertical="center"/>
    </xf>
    <xf numFmtId="4" fontId="43" fillId="0" borderId="3" xfId="0" applyNumberFormat="1" applyFont="1" applyFill="1" applyBorder="1" applyAlignment="1" applyProtection="1">
      <alignment vertical="center"/>
    </xf>
    <xf numFmtId="4" fontId="41" fillId="0" borderId="3" xfId="0" applyNumberFormat="1" applyFont="1" applyFill="1" applyBorder="1" applyAlignment="1" applyProtection="1">
      <alignment vertical="center"/>
    </xf>
    <xf numFmtId="0" fontId="23" fillId="3" borderId="0" xfId="0" applyFont="1" applyFill="1" applyBorder="1" applyAlignment="1" applyProtection="1">
      <alignment horizontal="left"/>
    </xf>
    <xf numFmtId="0" fontId="23" fillId="3" borderId="2" xfId="0" applyFont="1" applyFill="1" applyBorder="1" applyProtection="1"/>
    <xf numFmtId="4" fontId="33" fillId="3" borderId="22" xfId="0" applyNumberFormat="1" applyFont="1" applyFill="1" applyBorder="1" applyAlignment="1" applyProtection="1"/>
    <xf numFmtId="0" fontId="5" fillId="0" borderId="5" xfId="4" applyFont="1" applyBorder="1" applyAlignment="1" applyProtection="1">
      <alignment vertical="center"/>
    </xf>
    <xf numFmtId="0" fontId="8" fillId="0" borderId="3" xfId="0" applyFont="1" applyBorder="1" applyAlignment="1" applyProtection="1">
      <alignment horizontal="left" vertical="center"/>
    </xf>
    <xf numFmtId="0" fontId="33" fillId="8" borderId="14" xfId="0" applyFont="1" applyFill="1" applyBorder="1" applyAlignment="1" applyProtection="1">
      <alignment horizontal="right" vertical="center"/>
    </xf>
    <xf numFmtId="3" fontId="33" fillId="8" borderId="13" xfId="0" applyNumberFormat="1" applyFont="1" applyFill="1" applyBorder="1" applyAlignment="1" applyProtection="1">
      <alignment horizontal="left" vertical="center"/>
    </xf>
    <xf numFmtId="0" fontId="33" fillId="5" borderId="5" xfId="0" applyFont="1" applyFill="1" applyBorder="1" applyAlignment="1" applyProtection="1">
      <alignment horizontal="left" vertical="center"/>
    </xf>
    <xf numFmtId="0" fontId="37" fillId="5" borderId="3" xfId="0" applyFont="1" applyFill="1" applyBorder="1" applyAlignment="1" applyProtection="1">
      <alignment horizontal="right" vertical="center"/>
    </xf>
    <xf numFmtId="0" fontId="34" fillId="5" borderId="3" xfId="0" applyFont="1" applyFill="1" applyBorder="1" applyAlignment="1" applyProtection="1">
      <alignment vertical="center"/>
    </xf>
    <xf numFmtId="0" fontId="34" fillId="5" borderId="4" xfId="0" applyFont="1" applyFill="1" applyBorder="1" applyAlignment="1" applyProtection="1">
      <alignment vertical="center"/>
    </xf>
    <xf numFmtId="0" fontId="33" fillId="0" borderId="1" xfId="0" applyFont="1" applyFill="1" applyBorder="1" applyAlignment="1" applyProtection="1">
      <alignment vertical="center"/>
    </xf>
    <xf numFmtId="0" fontId="5" fillId="0" borderId="4" xfId="0" applyFont="1" applyBorder="1" applyAlignment="1" applyProtection="1">
      <alignment horizontal="right" vertical="center"/>
    </xf>
    <xf numFmtId="4" fontId="33" fillId="8" borderId="15" xfId="0" applyNumberFormat="1" applyFont="1" applyFill="1" applyBorder="1" applyAlignment="1" applyProtection="1">
      <alignment vertical="center"/>
    </xf>
    <xf numFmtId="4" fontId="33" fillId="8" borderId="6" xfId="0" applyNumberFormat="1" applyFont="1" applyFill="1" applyBorder="1" applyAlignment="1" applyProtection="1">
      <alignment horizontal="right" vertical="center"/>
    </xf>
    <xf numFmtId="0" fontId="0" fillId="3" borderId="2" xfId="0" applyFill="1" applyBorder="1" applyProtection="1"/>
    <xf numFmtId="0" fontId="6" fillId="3" borderId="1" xfId="0" applyFont="1" applyFill="1" applyBorder="1" applyProtection="1"/>
    <xf numFmtId="0" fontId="0" fillId="3" borderId="5" xfId="0" applyFill="1" applyBorder="1" applyProtection="1"/>
    <xf numFmtId="0" fontId="0" fillId="3" borderId="3" xfId="0" applyFill="1" applyBorder="1" applyProtection="1"/>
    <xf numFmtId="0" fontId="33" fillId="0" borderId="2" xfId="0" applyFont="1" applyFill="1" applyBorder="1" applyAlignment="1" applyProtection="1">
      <alignment horizontal="left" vertical="center"/>
    </xf>
    <xf numFmtId="0" fontId="0" fillId="0" borderId="31" xfId="0" applyBorder="1" applyAlignment="1" applyProtection="1">
      <alignment vertical="center"/>
    </xf>
    <xf numFmtId="0" fontId="5" fillId="0" borderId="0" xfId="0" applyFont="1" applyAlignment="1" applyProtection="1">
      <alignment horizontal="right" vertical="center"/>
    </xf>
    <xf numFmtId="0" fontId="6" fillId="6" borderId="7" xfId="0" applyFont="1" applyFill="1" applyBorder="1" applyAlignment="1" applyProtection="1">
      <alignment vertical="center"/>
    </xf>
    <xf numFmtId="0" fontId="6" fillId="6" borderId="8" xfId="0" applyFont="1" applyFill="1" applyBorder="1" applyAlignment="1" applyProtection="1">
      <alignment vertical="center"/>
    </xf>
    <xf numFmtId="0" fontId="6" fillId="6" borderId="9" xfId="0" applyFont="1" applyFill="1" applyBorder="1" applyAlignment="1" applyProtection="1">
      <alignment vertical="center"/>
    </xf>
    <xf numFmtId="0" fontId="6" fillId="6" borderId="3" xfId="0" applyFont="1" applyFill="1" applyBorder="1" applyAlignment="1" applyProtection="1">
      <alignment vertical="center"/>
    </xf>
    <xf numFmtId="0" fontId="6" fillId="6" borderId="4" xfId="0" applyFont="1" applyFill="1" applyBorder="1" applyAlignment="1" applyProtection="1">
      <alignment vertical="center"/>
    </xf>
    <xf numFmtId="0" fontId="5" fillId="0" borderId="8" xfId="0" applyFont="1" applyFill="1" applyBorder="1" applyAlignment="1" applyProtection="1">
      <alignment horizontal="right" vertical="center"/>
    </xf>
    <xf numFmtId="0" fontId="33" fillId="0" borderId="8" xfId="0" applyFont="1" applyFill="1" applyBorder="1" applyAlignment="1" applyProtection="1">
      <alignment vertical="center"/>
    </xf>
    <xf numFmtId="4" fontId="33" fillId="0" borderId="8" xfId="0" applyNumberFormat="1" applyFont="1" applyFill="1" applyBorder="1" applyAlignment="1" applyProtection="1">
      <alignment vertical="center"/>
    </xf>
    <xf numFmtId="0" fontId="30" fillId="3" borderId="6" xfId="0" applyFont="1" applyFill="1" applyBorder="1" applyAlignment="1" applyProtection="1">
      <alignment horizontal="center" vertical="center"/>
    </xf>
    <xf numFmtId="0" fontId="58" fillId="0" borderId="14" xfId="4" applyFont="1" applyFill="1" applyBorder="1" applyAlignment="1" applyProtection="1">
      <alignment vertical="center"/>
    </xf>
    <xf numFmtId="0" fontId="5" fillId="0" borderId="13" xfId="0" applyFont="1" applyFill="1" applyBorder="1" applyAlignment="1" applyProtection="1">
      <alignment vertical="center"/>
    </xf>
    <xf numFmtId="0" fontId="33" fillId="0" borderId="5" xfId="0" applyFont="1" applyFill="1" applyBorder="1" applyAlignment="1" applyProtection="1">
      <alignment vertical="center"/>
    </xf>
    <xf numFmtId="4" fontId="34" fillId="9" borderId="6" xfId="0" applyNumberFormat="1" applyFont="1" applyFill="1" applyBorder="1" applyAlignment="1" applyProtection="1">
      <alignment vertical="center"/>
    </xf>
    <xf numFmtId="0" fontId="33" fillId="3" borderId="14" xfId="0" applyFont="1" applyFill="1" applyBorder="1" applyAlignment="1" applyProtection="1">
      <alignment horizontal="center"/>
    </xf>
    <xf numFmtId="0" fontId="33" fillId="3" borderId="5" xfId="0" applyFont="1" applyFill="1" applyBorder="1" applyAlignment="1" applyProtection="1">
      <alignment horizontal="center"/>
    </xf>
    <xf numFmtId="0" fontId="33" fillId="3" borderId="7" xfId="0" applyFont="1" applyFill="1" applyBorder="1" applyAlignment="1" applyProtection="1">
      <alignment horizontal="center"/>
    </xf>
    <xf numFmtId="0" fontId="6" fillId="0" borderId="0" xfId="0" applyFont="1" applyBorder="1" applyAlignment="1" applyProtection="1">
      <alignment horizontal="left" vertical="center"/>
    </xf>
    <xf numFmtId="0" fontId="33" fillId="0" borderId="7" xfId="0" applyFont="1" applyFill="1" applyBorder="1" applyAlignment="1" applyProtection="1">
      <alignment horizontal="left" vertical="center"/>
    </xf>
    <xf numFmtId="4" fontId="6" fillId="0" borderId="4" xfId="0" applyNumberFormat="1" applyFont="1" applyBorder="1" applyAlignment="1" applyProtection="1">
      <alignment vertical="center"/>
    </xf>
    <xf numFmtId="4" fontId="33" fillId="0" borderId="9" xfId="0" applyNumberFormat="1" applyFont="1" applyFill="1" applyBorder="1" applyAlignment="1" applyProtection="1">
      <alignment vertical="center"/>
    </xf>
    <xf numFmtId="4" fontId="41" fillId="0" borderId="4" xfId="0" applyNumberFormat="1" applyFont="1" applyFill="1" applyBorder="1" applyAlignment="1" applyProtection="1">
      <alignment vertical="center"/>
    </xf>
    <xf numFmtId="4" fontId="23" fillId="9" borderId="0" xfId="0" applyNumberFormat="1" applyFont="1" applyFill="1" applyBorder="1" applyAlignment="1" applyProtection="1">
      <alignment horizontal="center" vertical="center"/>
    </xf>
    <xf numFmtId="4" fontId="23" fillId="9" borderId="1" xfId="0" applyNumberFormat="1" applyFont="1" applyFill="1" applyBorder="1" applyAlignment="1" applyProtection="1">
      <alignment horizontal="center" vertical="center"/>
    </xf>
    <xf numFmtId="168" fontId="34" fillId="0" borderId="2" xfId="0" applyNumberFormat="1" applyFont="1" applyBorder="1" applyAlignment="1" applyProtection="1">
      <alignment vertical="center"/>
    </xf>
    <xf numFmtId="165" fontId="33" fillId="0" borderId="0" xfId="0" applyNumberFormat="1" applyFont="1" applyBorder="1" applyAlignment="1" applyProtection="1">
      <alignment horizontal="center" vertical="center"/>
    </xf>
    <xf numFmtId="4" fontId="30" fillId="9" borderId="2" xfId="0" applyNumberFormat="1" applyFont="1" applyFill="1" applyBorder="1" applyAlignment="1" applyProtection="1">
      <alignment horizontal="left" vertical="center"/>
    </xf>
    <xf numFmtId="4" fontId="30" fillId="9" borderId="0" xfId="0" applyNumberFormat="1" applyFont="1" applyFill="1" applyBorder="1" applyAlignment="1" applyProtection="1">
      <alignment horizontal="center" vertical="center"/>
    </xf>
    <xf numFmtId="4" fontId="30" fillId="9" borderId="1" xfId="0" applyNumberFormat="1" applyFont="1" applyFill="1" applyBorder="1" applyAlignment="1" applyProtection="1">
      <alignment horizontal="center" vertical="center"/>
    </xf>
    <xf numFmtId="4" fontId="30" fillId="9" borderId="0" xfId="0" applyNumberFormat="1" applyFont="1" applyFill="1" applyBorder="1" applyAlignment="1" applyProtection="1">
      <alignment horizontal="left" vertical="center"/>
    </xf>
    <xf numFmtId="4" fontId="30" fillId="0" borderId="2" xfId="0" applyNumberFormat="1" applyFont="1" applyBorder="1" applyAlignment="1" applyProtection="1">
      <alignment horizontal="left" vertical="center"/>
    </xf>
    <xf numFmtId="0" fontId="0" fillId="9" borderId="6" xfId="0" applyFill="1" applyBorder="1" applyAlignment="1" applyProtection="1">
      <alignment vertical="center"/>
    </xf>
    <xf numFmtId="2" fontId="34" fillId="0" borderId="1" xfId="0" applyNumberFormat="1" applyFont="1" applyBorder="1" applyAlignment="1" applyProtection="1">
      <alignment vertical="center"/>
    </xf>
    <xf numFmtId="165" fontId="33" fillId="6" borderId="14" xfId="0" applyNumberFormat="1" applyFont="1" applyFill="1" applyBorder="1" applyAlignment="1" applyProtection="1">
      <alignment horizontal="left" vertical="center"/>
    </xf>
    <xf numFmtId="165" fontId="33" fillId="6" borderId="13" xfId="0" applyNumberFormat="1" applyFont="1" applyFill="1" applyBorder="1" applyAlignment="1" applyProtection="1">
      <alignment horizontal="left" vertical="center"/>
    </xf>
    <xf numFmtId="4" fontId="33" fillId="6" borderId="15" xfId="0" applyNumberFormat="1" applyFont="1" applyFill="1" applyBorder="1" applyAlignment="1" applyProtection="1">
      <alignment vertical="center"/>
    </xf>
    <xf numFmtId="0" fontId="34" fillId="3" borderId="2" xfId="0" applyFont="1" applyFill="1" applyBorder="1" applyAlignment="1" applyProtection="1">
      <alignment horizontal="left"/>
    </xf>
    <xf numFmtId="4" fontId="34" fillId="3" borderId="0" xfId="0" applyNumberFormat="1" applyFont="1" applyFill="1" applyBorder="1" applyProtection="1"/>
    <xf numFmtId="0" fontId="30" fillId="3" borderId="22" xfId="0" applyFont="1" applyFill="1" applyBorder="1" applyProtection="1"/>
    <xf numFmtId="0" fontId="30" fillId="3" borderId="23" xfId="0" applyFont="1" applyFill="1" applyBorder="1" applyProtection="1"/>
    <xf numFmtId="0" fontId="30" fillId="3" borderId="17" xfId="0" applyFont="1" applyFill="1" applyBorder="1" applyProtection="1"/>
    <xf numFmtId="4" fontId="33" fillId="3" borderId="2" xfId="0" applyNumberFormat="1" applyFont="1" applyFill="1" applyBorder="1" applyAlignment="1" applyProtection="1"/>
    <xf numFmtId="0" fontId="6" fillId="3" borderId="8" xfId="0" applyFont="1" applyFill="1" applyBorder="1" applyAlignment="1" applyProtection="1">
      <alignment horizontal="left" vertical="center"/>
    </xf>
    <xf numFmtId="0" fontId="5" fillId="0" borderId="13" xfId="4" applyFont="1" applyBorder="1" applyAlignment="1" applyProtection="1">
      <alignment horizontal="right" vertical="center"/>
    </xf>
    <xf numFmtId="49" fontId="30" fillId="0" borderId="0" xfId="0" applyNumberFormat="1" applyFont="1" applyBorder="1" applyAlignment="1" applyProtection="1">
      <alignment horizontal="center" vertical="center"/>
    </xf>
    <xf numFmtId="49" fontId="30" fillId="0" borderId="1" xfId="0" applyNumberFormat="1"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3" fillId="0" borderId="0" xfId="4" applyFont="1" applyBorder="1" applyAlignment="1" applyProtection="1">
      <alignment horizontal="center" vertical="center"/>
    </xf>
    <xf numFmtId="0" fontId="13" fillId="0" borderId="1" xfId="4" applyFont="1"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49" fontId="28" fillId="6" borderId="21" xfId="4" applyNumberFormat="1" applyFont="1" applyFill="1" applyBorder="1" applyAlignment="1" applyProtection="1">
      <alignment horizontal="left" vertical="center"/>
      <protection locked="0"/>
    </xf>
    <xf numFmtId="0" fontId="28" fillId="0" borderId="1" xfId="4"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5" fillId="0" borderId="13" xfId="0" applyFont="1" applyBorder="1" applyAlignment="1" applyProtection="1">
      <alignment horizontal="right" vertical="center"/>
    </xf>
    <xf numFmtId="0" fontId="5" fillId="0" borderId="15" xfId="0" applyFont="1" applyBorder="1" applyAlignment="1" applyProtection="1">
      <alignment horizontal="right" vertical="center"/>
    </xf>
    <xf numFmtId="49" fontId="28" fillId="6" borderId="21" xfId="4" applyNumberFormat="1" applyFont="1" applyFill="1" applyBorder="1" applyAlignment="1" applyProtection="1">
      <alignment vertical="center"/>
      <protection locked="0"/>
    </xf>
    <xf numFmtId="0" fontId="28" fillId="0" borderId="0" xfId="4" applyFont="1" applyFill="1" applyBorder="1" applyAlignment="1" applyProtection="1">
      <alignment horizontal="right" vertical="center"/>
    </xf>
    <xf numFmtId="0" fontId="58" fillId="0" borderId="13" xfId="4" applyFont="1" applyBorder="1" applyAlignment="1" applyProtection="1">
      <alignment horizontal="right" vertical="center"/>
    </xf>
    <xf numFmtId="0" fontId="58" fillId="0" borderId="15" xfId="4" applyFont="1" applyBorder="1" applyAlignment="1" applyProtection="1">
      <alignment horizontal="right" vertical="center"/>
    </xf>
    <xf numFmtId="0" fontId="6" fillId="3" borderId="13" xfId="0" applyFont="1" applyFill="1" applyBorder="1" applyAlignment="1" applyProtection="1">
      <alignment horizontal="left" vertical="center"/>
    </xf>
    <xf numFmtId="0" fontId="34" fillId="3" borderId="6" xfId="0" applyFont="1" applyFill="1" applyBorder="1" applyAlignment="1" applyProtection="1">
      <alignment horizontal="center" vertical="center"/>
    </xf>
    <xf numFmtId="4" fontId="23" fillId="0" borderId="2" xfId="0" applyNumberFormat="1" applyFont="1" applyBorder="1" applyAlignment="1" applyProtection="1">
      <alignment horizontal="center" vertical="center"/>
    </xf>
    <xf numFmtId="4" fontId="23" fillId="0" borderId="0" xfId="0" applyNumberFormat="1"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 xfId="0" applyFont="1" applyBorder="1" applyAlignment="1" applyProtection="1">
      <alignment horizontal="center" vertical="center"/>
    </xf>
    <xf numFmtId="4" fontId="33" fillId="9" borderId="14" xfId="0" applyNumberFormat="1" applyFont="1" applyFill="1" applyBorder="1" applyAlignment="1" applyProtection="1">
      <alignment horizontal="left" vertical="center"/>
    </xf>
    <xf numFmtId="4" fontId="23" fillId="0" borderId="1" xfId="0" applyNumberFormat="1" applyFont="1" applyBorder="1" applyAlignment="1" applyProtection="1">
      <alignment horizontal="center"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5"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4" fontId="33" fillId="3" borderId="14" xfId="0" applyNumberFormat="1" applyFont="1" applyFill="1" applyBorder="1" applyAlignment="1" applyProtection="1">
      <alignment horizontal="left" vertical="center"/>
    </xf>
    <xf numFmtId="0" fontId="6" fillId="6" borderId="0" xfId="0" applyFont="1" applyFill="1" applyBorder="1" applyAlignment="1" applyProtection="1">
      <alignment vertical="center"/>
    </xf>
    <xf numFmtId="0" fontId="6" fillId="6" borderId="1" xfId="0" applyFont="1" applyFill="1" applyBorder="1" applyAlignment="1" applyProtection="1">
      <alignment vertical="center"/>
    </xf>
    <xf numFmtId="0" fontId="6" fillId="6" borderId="0" xfId="0" applyFont="1" applyFill="1" applyBorder="1" applyAlignment="1" applyProtection="1">
      <alignment horizontal="left" vertical="center"/>
    </xf>
    <xf numFmtId="0" fontId="34" fillId="0" borderId="7" xfId="0" applyFont="1" applyBorder="1" applyAlignment="1" applyProtection="1">
      <alignment vertical="center"/>
    </xf>
    <xf numFmtId="0" fontId="34" fillId="0" borderId="5" xfId="0" applyFont="1" applyBorder="1" applyAlignment="1" applyProtection="1">
      <alignment horizontal="left" vertical="center"/>
    </xf>
    <xf numFmtId="0" fontId="34" fillId="6" borderId="3" xfId="0" applyFont="1" applyFill="1" applyBorder="1" applyAlignment="1" applyProtection="1">
      <alignment horizontal="left" vertical="center"/>
    </xf>
    <xf numFmtId="0" fontId="58" fillId="6" borderId="3" xfId="0" applyFont="1" applyFill="1" applyBorder="1" applyAlignment="1" applyProtection="1">
      <alignment vertical="center"/>
    </xf>
    <xf numFmtId="10" fontId="34" fillId="6" borderId="1" xfId="2" applyNumberFormat="1" applyFont="1" applyFill="1" applyBorder="1" applyAlignment="1" applyProtection="1">
      <alignment vertical="center"/>
    </xf>
    <xf numFmtId="0" fontId="6" fillId="6" borderId="0" xfId="0" applyFont="1" applyFill="1" applyBorder="1" applyAlignment="1" applyProtection="1">
      <alignment horizontal="right" vertical="center"/>
    </xf>
    <xf numFmtId="0" fontId="6" fillId="6" borderId="8" xfId="0" applyFont="1" applyFill="1" applyBorder="1" applyAlignment="1" applyProtection="1">
      <alignment horizontal="left" vertical="center"/>
    </xf>
    <xf numFmtId="0" fontId="6" fillId="6" borderId="8" xfId="0" applyFont="1" applyFill="1" applyBorder="1" applyAlignment="1" applyProtection="1">
      <alignment horizontal="right" vertical="center"/>
    </xf>
    <xf numFmtId="0" fontId="58" fillId="6" borderId="8" xfId="0" applyFont="1" applyFill="1" applyBorder="1" applyAlignment="1" applyProtection="1">
      <alignment vertical="center"/>
    </xf>
    <xf numFmtId="0" fontId="6" fillId="6" borderId="5" xfId="0" applyFont="1" applyFill="1" applyBorder="1" applyAlignment="1" applyProtection="1">
      <alignment horizontal="left" vertical="center"/>
    </xf>
    <xf numFmtId="0" fontId="6" fillId="6" borderId="3" xfId="0" applyFont="1" applyFill="1" applyBorder="1" applyAlignment="1" applyProtection="1">
      <alignment horizontal="left" vertical="center"/>
    </xf>
    <xf numFmtId="0" fontId="6" fillId="6" borderId="3" xfId="0" applyFont="1" applyFill="1" applyBorder="1" applyAlignment="1" applyProtection="1">
      <alignment horizontal="right" vertical="center"/>
    </xf>
    <xf numFmtId="10" fontId="34" fillId="9" borderId="6" xfId="2" applyNumberFormat="1" applyFont="1" applyFill="1" applyBorder="1" applyAlignment="1" applyProtection="1">
      <alignment vertical="center"/>
    </xf>
    <xf numFmtId="4" fontId="34" fillId="9" borderId="6" xfId="0" applyNumberFormat="1" applyFont="1" applyFill="1" applyBorder="1" applyAlignment="1" applyProtection="1">
      <alignment vertical="center"/>
      <protection hidden="1"/>
    </xf>
    <xf numFmtId="0" fontId="6" fillId="0" borderId="2" xfId="0" applyFont="1" applyBorder="1" applyAlignment="1" applyProtection="1">
      <alignment horizontal="center" vertical="center"/>
    </xf>
    <xf numFmtId="168" fontId="34" fillId="9" borderId="14" xfId="0" applyNumberFormat="1" applyFont="1" applyFill="1" applyBorder="1" applyAlignment="1" applyProtection="1">
      <alignment vertical="center"/>
    </xf>
    <xf numFmtId="168" fontId="34" fillId="9" borderId="13" xfId="0" applyNumberFormat="1" applyFont="1" applyFill="1" applyBorder="1" applyAlignment="1" applyProtection="1">
      <alignment vertical="center"/>
    </xf>
    <xf numFmtId="168" fontId="34" fillId="9" borderId="14" xfId="0" applyNumberFormat="1" applyFont="1" applyFill="1" applyBorder="1" applyAlignment="1" applyProtection="1">
      <alignment horizontal="left" vertical="center"/>
    </xf>
    <xf numFmtId="168" fontId="34" fillId="9" borderId="13" xfId="0" applyNumberFormat="1" applyFont="1" applyFill="1" applyBorder="1" applyAlignment="1" applyProtection="1">
      <alignment horizontal="left" vertical="center"/>
    </xf>
    <xf numFmtId="168" fontId="34" fillId="9" borderId="6" xfId="0" applyNumberFormat="1" applyFont="1" applyFill="1" applyBorder="1" applyAlignment="1" applyProtection="1">
      <alignment horizontal="left" vertical="center"/>
    </xf>
    <xf numFmtId="0" fontId="33" fillId="9" borderId="13" xfId="0" applyFont="1" applyFill="1" applyBorder="1" applyAlignment="1" applyProtection="1">
      <alignment vertical="center"/>
    </xf>
    <xf numFmtId="4" fontId="33" fillId="9" borderId="13" xfId="0" applyNumberFormat="1" applyFont="1" applyFill="1" applyBorder="1" applyAlignment="1" applyProtection="1">
      <alignment vertical="center"/>
    </xf>
    <xf numFmtId="3" fontId="33" fillId="9" borderId="13" xfId="0" applyNumberFormat="1" applyFont="1" applyFill="1" applyBorder="1" applyAlignment="1" applyProtection="1">
      <alignment vertical="center"/>
    </xf>
    <xf numFmtId="4" fontId="33" fillId="9" borderId="14" xfId="0" applyNumberFormat="1" applyFont="1" applyFill="1" applyBorder="1" applyAlignment="1" applyProtection="1">
      <alignment vertical="center"/>
    </xf>
    <xf numFmtId="165" fontId="33" fillId="9" borderId="14" xfId="0" applyNumberFormat="1" applyFont="1" applyFill="1" applyBorder="1" applyAlignment="1" applyProtection="1">
      <alignment horizontal="center" vertical="center"/>
    </xf>
    <xf numFmtId="165" fontId="33" fillId="9" borderId="6" xfId="0" applyNumberFormat="1" applyFont="1" applyFill="1" applyBorder="1" applyAlignment="1" applyProtection="1">
      <alignment horizontal="center" vertical="center"/>
    </xf>
    <xf numFmtId="165" fontId="33" fillId="9" borderId="15" xfId="0" applyNumberFormat="1" applyFont="1" applyFill="1" applyBorder="1" applyAlignment="1" applyProtection="1">
      <alignment horizontal="center" vertical="center"/>
    </xf>
    <xf numFmtId="0" fontId="34" fillId="3" borderId="6" xfId="0" applyFont="1" applyFill="1" applyBorder="1" applyAlignment="1" applyProtection="1">
      <alignment horizontal="left" vertical="center"/>
    </xf>
    <xf numFmtId="4" fontId="30" fillId="6" borderId="2" xfId="0" applyNumberFormat="1" applyFont="1" applyFill="1" applyBorder="1" applyAlignment="1" applyProtection="1">
      <alignment horizontal="left" vertical="center"/>
    </xf>
    <xf numFmtId="4" fontId="23" fillId="6" borderId="0" xfId="0" applyNumberFormat="1" applyFont="1" applyFill="1" applyBorder="1" applyAlignment="1" applyProtection="1">
      <alignment horizontal="center" vertical="center"/>
    </xf>
    <xf numFmtId="4" fontId="23" fillId="6" borderId="1" xfId="0" applyNumberFormat="1" applyFont="1" applyFill="1" applyBorder="1" applyAlignment="1" applyProtection="1">
      <alignment horizontal="center" vertical="center"/>
    </xf>
    <xf numFmtId="0" fontId="34" fillId="9" borderId="15" xfId="0" applyFont="1" applyFill="1" applyBorder="1" applyAlignment="1" applyProtection="1">
      <alignment vertical="center"/>
    </xf>
    <xf numFmtId="0" fontId="34" fillId="9" borderId="4" xfId="0" applyFont="1" applyFill="1" applyBorder="1" applyAlignment="1" applyProtection="1">
      <alignment vertical="center"/>
    </xf>
    <xf numFmtId="0" fontId="33" fillId="9" borderId="14" xfId="0" applyFont="1" applyFill="1" applyBorder="1" applyAlignment="1" applyProtection="1">
      <alignment vertical="center"/>
    </xf>
    <xf numFmtId="0" fontId="6" fillId="9" borderId="14" xfId="0" applyFont="1" applyFill="1" applyBorder="1" applyAlignment="1" applyProtection="1">
      <alignment vertical="center"/>
    </xf>
    <xf numFmtId="0" fontId="6" fillId="9" borderId="13" xfId="0" applyFont="1" applyFill="1" applyBorder="1" applyAlignment="1" applyProtection="1">
      <alignment vertical="center"/>
    </xf>
    <xf numFmtId="0" fontId="6" fillId="9" borderId="15" xfId="0" applyFont="1" applyFill="1" applyBorder="1" applyAlignment="1" applyProtection="1">
      <alignment vertical="center"/>
    </xf>
    <xf numFmtId="0" fontId="34" fillId="9" borderId="14" xfId="0" applyFont="1" applyFill="1" applyBorder="1" applyAlignment="1" applyProtection="1">
      <alignment horizontal="left" vertical="center"/>
    </xf>
    <xf numFmtId="0" fontId="34" fillId="9" borderId="13" xfId="0" applyFont="1" applyFill="1" applyBorder="1" applyAlignment="1" applyProtection="1">
      <alignment vertical="center"/>
    </xf>
    <xf numFmtId="0" fontId="34" fillId="9" borderId="9" xfId="0" applyFont="1" applyFill="1" applyBorder="1" applyAlignment="1" applyProtection="1">
      <alignment vertical="center"/>
    </xf>
    <xf numFmtId="0" fontId="0" fillId="9" borderId="13" xfId="0" applyFill="1" applyBorder="1" applyAlignment="1" applyProtection="1">
      <alignment vertical="center"/>
    </xf>
    <xf numFmtId="4" fontId="34" fillId="9" borderId="7" xfId="0" applyNumberFormat="1" applyFont="1" applyFill="1" applyBorder="1" applyAlignment="1" applyProtection="1">
      <alignment vertical="center"/>
    </xf>
    <xf numFmtId="165" fontId="33" fillId="9" borderId="13" xfId="0" applyNumberFormat="1" applyFont="1" applyFill="1" applyBorder="1" applyAlignment="1" applyProtection="1">
      <alignment horizontal="center" vertical="center"/>
    </xf>
    <xf numFmtId="4" fontId="34" fillId="6" borderId="10" xfId="0" applyNumberFormat="1" applyFont="1" applyFill="1" applyBorder="1" applyAlignment="1" applyProtection="1">
      <alignment vertical="center"/>
      <protection locked="0"/>
    </xf>
    <xf numFmtId="4" fontId="34" fillId="8" borderId="13" xfId="0" applyNumberFormat="1" applyFont="1" applyFill="1" applyBorder="1" applyAlignment="1" applyProtection="1">
      <alignment vertical="center"/>
    </xf>
    <xf numFmtId="4" fontId="33" fillId="8" borderId="13" xfId="0" applyNumberFormat="1" applyFont="1" applyFill="1" applyBorder="1" applyAlignment="1" applyProtection="1">
      <alignment horizontal="left" vertical="center"/>
    </xf>
    <xf numFmtId="0" fontId="33" fillId="9" borderId="5" xfId="0" applyFont="1" applyFill="1" applyBorder="1" applyProtection="1"/>
    <xf numFmtId="165" fontId="41" fillId="9" borderId="5" xfId="0" applyNumberFormat="1" applyFont="1" applyFill="1" applyBorder="1" applyAlignment="1" applyProtection="1">
      <alignment horizontal="center"/>
    </xf>
    <xf numFmtId="165" fontId="41" fillId="9" borderId="12" xfId="0" applyNumberFormat="1" applyFont="1" applyFill="1" applyBorder="1" applyAlignment="1" applyProtection="1">
      <alignment horizontal="center"/>
    </xf>
    <xf numFmtId="165" fontId="41" fillId="9" borderId="3" xfId="0" applyNumberFormat="1" applyFont="1" applyFill="1" applyBorder="1" applyAlignment="1" applyProtection="1">
      <alignment horizontal="center"/>
    </xf>
    <xf numFmtId="4" fontId="34" fillId="9" borderId="14" xfId="0" applyNumberFormat="1" applyFont="1" applyFill="1" applyBorder="1" applyProtection="1"/>
    <xf numFmtId="4" fontId="43" fillId="9" borderId="6" xfId="0" applyNumberFormat="1" applyFont="1" applyFill="1" applyBorder="1" applyProtection="1"/>
    <xf numFmtId="0" fontId="33" fillId="8" borderId="10" xfId="0" applyFont="1" applyFill="1" applyBorder="1" applyAlignment="1" applyProtection="1">
      <alignment horizontal="left"/>
    </xf>
    <xf numFmtId="0" fontId="33" fillId="8" borderId="6" xfId="0" applyFont="1" applyFill="1" applyBorder="1" applyAlignment="1" applyProtection="1">
      <alignment horizontal="left"/>
    </xf>
    <xf numFmtId="3" fontId="33" fillId="8" borderId="11" xfId="0" applyNumberFormat="1" applyFont="1" applyFill="1" applyBorder="1" applyAlignment="1" applyProtection="1">
      <alignment horizontal="left"/>
    </xf>
    <xf numFmtId="0" fontId="33" fillId="8" borderId="12" xfId="0" applyFont="1" applyFill="1" applyBorder="1" applyAlignment="1" applyProtection="1">
      <alignment horizontal="left"/>
    </xf>
    <xf numFmtId="173" fontId="28" fillId="0" borderId="0" xfId="4" applyNumberFormat="1" applyFont="1" applyFill="1" applyBorder="1" applyAlignment="1" applyProtection="1">
      <alignment vertical="center"/>
    </xf>
    <xf numFmtId="49" fontId="30" fillId="0" borderId="0" xfId="0" applyNumberFormat="1" applyFont="1" applyBorder="1" applyAlignment="1" applyProtection="1">
      <alignment horizontal="left" vertical="center"/>
    </xf>
    <xf numFmtId="0" fontId="30" fillId="0" borderId="0" xfId="0" applyFont="1" applyFill="1" applyBorder="1" applyAlignment="1" applyProtection="1">
      <alignment horizontal="left" vertical="center"/>
    </xf>
    <xf numFmtId="49" fontId="28" fillId="0" borderId="0" xfId="4" applyNumberFormat="1" applyFont="1" applyFill="1" applyBorder="1" applyAlignment="1" applyProtection="1">
      <alignment horizontal="left" vertical="center"/>
    </xf>
    <xf numFmtId="49" fontId="28" fillId="0" borderId="0" xfId="4" applyNumberFormat="1" applyFont="1" applyFill="1" applyBorder="1" applyAlignment="1" applyProtection="1">
      <alignment vertical="center"/>
    </xf>
    <xf numFmtId="49" fontId="28" fillId="0" borderId="0" xfId="4" applyNumberFormat="1" applyFont="1" applyFill="1" applyBorder="1" applyAlignment="1" applyProtection="1">
      <alignment horizontal="right" vertical="center"/>
    </xf>
    <xf numFmtId="0" fontId="54" fillId="0" borderId="0" xfId="0" applyFont="1" applyFill="1" applyBorder="1" applyAlignment="1" applyProtection="1">
      <alignment horizontal="justify" vertical="center"/>
    </xf>
    <xf numFmtId="0" fontId="54" fillId="0" borderId="0" xfId="0" applyFont="1" applyBorder="1" applyAlignment="1" applyProtection="1">
      <alignment horizontal="justify" vertical="center"/>
    </xf>
    <xf numFmtId="0" fontId="34" fillId="0" borderId="0" xfId="0" applyFont="1" applyBorder="1" applyAlignment="1" applyProtection="1">
      <alignment horizontal="right" vertical="center"/>
    </xf>
    <xf numFmtId="0" fontId="34" fillId="0" borderId="2" xfId="0" applyFont="1" applyBorder="1" applyAlignment="1" applyProtection="1">
      <alignment horizontal="left" vertical="center"/>
    </xf>
    <xf numFmtId="0" fontId="34" fillId="0" borderId="5" xfId="0" applyFont="1" applyBorder="1" applyAlignment="1" applyProtection="1">
      <alignment vertical="center"/>
    </xf>
    <xf numFmtId="9" fontId="6" fillId="6" borderId="3" xfId="0" applyNumberFormat="1" applyFont="1" applyFill="1" applyBorder="1" applyAlignment="1" applyProtection="1">
      <alignment vertical="center"/>
    </xf>
    <xf numFmtId="49" fontId="65" fillId="9" borderId="14" xfId="0" applyNumberFormat="1" applyFont="1" applyFill="1" applyBorder="1" applyAlignment="1" applyProtection="1">
      <alignment vertical="center"/>
    </xf>
    <xf numFmtId="4" fontId="0" fillId="0" borderId="1" xfId="0" applyNumberFormat="1" applyBorder="1" applyAlignment="1" applyProtection="1">
      <alignment vertical="center"/>
    </xf>
    <xf numFmtId="4" fontId="32" fillId="0" borderId="0" xfId="0" applyNumberFormat="1" applyFont="1" applyBorder="1" applyAlignment="1" applyProtection="1">
      <alignment vertical="center"/>
    </xf>
    <xf numFmtId="4" fontId="57" fillId="9" borderId="6" xfId="0" applyNumberFormat="1" applyFont="1" applyFill="1" applyBorder="1" applyAlignment="1" applyProtection="1">
      <alignment vertical="center"/>
    </xf>
    <xf numFmtId="4" fontId="0" fillId="0" borderId="4" xfId="0" applyNumberFormat="1" applyBorder="1" applyAlignment="1" applyProtection="1">
      <alignment vertical="center"/>
    </xf>
    <xf numFmtId="4" fontId="0" fillId="0" borderId="9" xfId="0" applyNumberFormat="1" applyBorder="1" applyAlignment="1" applyProtection="1">
      <alignment vertical="center"/>
    </xf>
    <xf numFmtId="4" fontId="0" fillId="9" borderId="0" xfId="0" applyNumberFormat="1" applyFill="1" applyBorder="1" applyAlignment="1" applyProtection="1">
      <alignment vertical="center"/>
    </xf>
    <xf numFmtId="4" fontId="4" fillId="0" borderId="0" xfId="0" applyNumberFormat="1" applyFont="1" applyBorder="1" applyAlignment="1" applyProtection="1">
      <alignment vertical="center"/>
    </xf>
    <xf numFmtId="4" fontId="0" fillId="9" borderId="6" xfId="0" applyNumberFormat="1" applyFill="1" applyBorder="1" applyAlignment="1" applyProtection="1">
      <alignment vertical="center"/>
    </xf>
    <xf numFmtId="0" fontId="34" fillId="9" borderId="6" xfId="0" applyFont="1" applyFill="1" applyBorder="1" applyAlignment="1" applyProtection="1">
      <alignment horizontal="left" vertical="center"/>
    </xf>
    <xf numFmtId="4" fontId="33" fillId="8" borderId="14" xfId="0" applyNumberFormat="1" applyFont="1" applyFill="1" applyBorder="1" applyAlignment="1" applyProtection="1">
      <alignment vertical="center"/>
    </xf>
    <xf numFmtId="0" fontId="33" fillId="8" borderId="13" xfId="0" applyFont="1" applyFill="1" applyBorder="1" applyAlignment="1" applyProtection="1">
      <alignment vertical="center"/>
    </xf>
    <xf numFmtId="172" fontId="33" fillId="8" borderId="6" xfId="6" applyNumberFormat="1" applyFont="1" applyFill="1" applyBorder="1" applyAlignment="1" applyProtection="1">
      <alignment vertical="center"/>
    </xf>
    <xf numFmtId="0" fontId="65" fillId="0" borderId="2" xfId="0" applyFont="1" applyBorder="1" applyAlignment="1" applyProtection="1">
      <alignment vertical="center"/>
    </xf>
    <xf numFmtId="0" fontId="0" fillId="0" borderId="2" xfId="0" applyBorder="1" applyAlignment="1" applyProtection="1">
      <alignment horizontal="center" vertical="center"/>
    </xf>
    <xf numFmtId="0" fontId="34" fillId="0" borderId="1" xfId="0" applyFont="1" applyBorder="1" applyAlignment="1" applyProtection="1">
      <alignment horizontal="left" vertical="center"/>
    </xf>
    <xf numFmtId="0" fontId="34" fillId="9" borderId="2" xfId="0" applyFont="1" applyFill="1" applyBorder="1" applyAlignment="1" applyProtection="1">
      <alignment horizontal="center" vertical="center"/>
    </xf>
    <xf numFmtId="0" fontId="34" fillId="0" borderId="3" xfId="0" applyFont="1" applyBorder="1" applyAlignment="1" applyProtection="1">
      <alignment horizontal="left" vertical="center"/>
    </xf>
    <xf numFmtId="0" fontId="34" fillId="0" borderId="4" xfId="0" applyFont="1" applyBorder="1" applyAlignment="1" applyProtection="1">
      <alignment horizontal="left" vertical="center"/>
    </xf>
    <xf numFmtId="0" fontId="4" fillId="0" borderId="3" xfId="0" applyFont="1" applyBorder="1" applyAlignment="1" applyProtection="1">
      <alignment vertical="center"/>
    </xf>
    <xf numFmtId="0" fontId="66" fillId="3" borderId="3" xfId="0" applyNumberFormat="1" applyFont="1" applyFill="1" applyBorder="1" applyAlignment="1" applyProtection="1">
      <alignment horizontal="right" vertical="center"/>
    </xf>
    <xf numFmtId="0" fontId="23" fillId="9" borderId="15" xfId="0" applyFont="1" applyFill="1" applyBorder="1" applyAlignment="1" applyProtection="1">
      <alignment horizontal="right" vertical="center"/>
    </xf>
    <xf numFmtId="0" fontId="34" fillId="0" borderId="2" xfId="0" applyFont="1" applyBorder="1" applyAlignment="1" applyProtection="1">
      <alignment horizontal="center" vertical="center"/>
      <protection locked="0"/>
    </xf>
    <xf numFmtId="0" fontId="33" fillId="0" borderId="0" xfId="0" applyFont="1" applyBorder="1" applyAlignment="1" applyProtection="1">
      <alignment vertical="center"/>
    </xf>
    <xf numFmtId="3" fontId="67" fillId="3" borderId="3" xfId="0" applyNumberFormat="1" applyFont="1" applyFill="1" applyBorder="1" applyAlignment="1" applyProtection="1">
      <alignment horizontal="right" vertical="center"/>
    </xf>
    <xf numFmtId="4" fontId="33" fillId="8" borderId="6" xfId="0" applyNumberFormat="1" applyFont="1" applyFill="1" applyBorder="1" applyAlignment="1" applyProtection="1">
      <alignment vertical="center"/>
    </xf>
    <xf numFmtId="0" fontId="33" fillId="8" borderId="14" xfId="0" applyFont="1" applyFill="1" applyBorder="1" applyAlignment="1" applyProtection="1">
      <alignment vertical="center"/>
    </xf>
    <xf numFmtId="0" fontId="33" fillId="8" borderId="15" xfId="0" applyFont="1" applyFill="1" applyBorder="1" applyAlignment="1" applyProtection="1">
      <alignment vertical="center"/>
    </xf>
    <xf numFmtId="172" fontId="33" fillId="8" borderId="15" xfId="0" applyNumberFormat="1" applyFont="1" applyFill="1" applyBorder="1" applyAlignment="1" applyProtection="1">
      <alignment vertical="center"/>
    </xf>
    <xf numFmtId="0" fontId="34" fillId="2" borderId="3" xfId="0" applyFont="1" applyFill="1" applyBorder="1" applyAlignment="1" applyProtection="1">
      <alignment vertical="center"/>
    </xf>
    <xf numFmtId="0" fontId="34" fillId="9" borderId="16" xfId="0" applyFont="1" applyFill="1" applyBorder="1" applyAlignment="1" applyProtection="1">
      <alignment horizontal="left" vertical="center"/>
    </xf>
    <xf numFmtId="0" fontId="34" fillId="9" borderId="12" xfId="0" applyFont="1" applyFill="1" applyBorder="1" applyAlignment="1" applyProtection="1">
      <alignment horizontal="left" vertical="center"/>
    </xf>
    <xf numFmtId="4" fontId="34" fillId="9" borderId="4" xfId="0" applyNumberFormat="1" applyFont="1" applyFill="1" applyBorder="1" applyAlignment="1" applyProtection="1">
      <alignment vertical="center"/>
    </xf>
    <xf numFmtId="165" fontId="33" fillId="9" borderId="16" xfId="0" applyNumberFormat="1" applyFont="1" applyFill="1" applyBorder="1" applyAlignment="1" applyProtection="1">
      <alignment horizontal="center" vertical="center"/>
    </xf>
    <xf numFmtId="4" fontId="34" fillId="8" borderId="6" xfId="0" applyNumberFormat="1" applyFont="1" applyFill="1" applyBorder="1" applyAlignment="1" applyProtection="1">
      <alignment vertical="center"/>
    </xf>
    <xf numFmtId="4" fontId="34" fillId="9" borderId="14" xfId="0" applyNumberFormat="1" applyFont="1" applyFill="1" applyBorder="1" applyAlignment="1" applyProtection="1">
      <alignment vertical="center"/>
      <protection hidden="1"/>
    </xf>
    <xf numFmtId="0" fontId="0" fillId="3" borderId="6" xfId="0" applyFill="1" applyBorder="1" applyAlignment="1" applyProtection="1">
      <alignment vertical="center"/>
    </xf>
    <xf numFmtId="0" fontId="33" fillId="8" borderId="14" xfId="0" applyFont="1" applyFill="1" applyBorder="1" applyAlignment="1" applyProtection="1">
      <alignment horizontal="left" vertical="center"/>
    </xf>
    <xf numFmtId="3" fontId="33" fillId="8" borderId="13" xfId="0" applyNumberFormat="1" applyFont="1" applyFill="1" applyBorder="1" applyAlignment="1" applyProtection="1">
      <alignment vertical="center"/>
    </xf>
    <xf numFmtId="0" fontId="33" fillId="9" borderId="6" xfId="0" applyFont="1" applyFill="1" applyBorder="1" applyAlignment="1" applyProtection="1">
      <alignment horizontal="left"/>
    </xf>
    <xf numFmtId="165" fontId="33" fillId="9" borderId="6" xfId="0" applyNumberFormat="1" applyFont="1" applyFill="1" applyBorder="1" applyAlignment="1" applyProtection="1">
      <alignment horizontal="right"/>
    </xf>
    <xf numFmtId="0" fontId="33" fillId="9" borderId="6" xfId="0" applyFont="1" applyFill="1" applyBorder="1" applyAlignment="1" applyProtection="1">
      <alignment horizontal="right"/>
    </xf>
    <xf numFmtId="0" fontId="34" fillId="9" borderId="12" xfId="0" applyFont="1" applyFill="1" applyBorder="1" applyAlignment="1" applyProtection="1">
      <alignment horizontal="left"/>
    </xf>
    <xf numFmtId="0" fontId="34" fillId="9" borderId="6" xfId="0" applyFont="1" applyFill="1" applyBorder="1" applyAlignment="1" applyProtection="1">
      <alignment horizontal="left"/>
    </xf>
    <xf numFmtId="0" fontId="33" fillId="9" borderId="10" xfId="0" applyFont="1" applyFill="1" applyBorder="1" applyAlignment="1" applyProtection="1">
      <alignment horizontal="left"/>
    </xf>
    <xf numFmtId="165" fontId="33" fillId="9" borderId="9" xfId="0" applyNumberFormat="1" applyFont="1" applyFill="1" applyBorder="1" applyAlignment="1" applyProtection="1">
      <alignment horizontal="center"/>
    </xf>
    <xf numFmtId="0" fontId="33" fillId="9" borderId="9" xfId="0" applyFont="1" applyFill="1" applyBorder="1" applyAlignment="1" applyProtection="1">
      <alignment horizontal="center"/>
    </xf>
    <xf numFmtId="0" fontId="34" fillId="9" borderId="12" xfId="0" applyFont="1" applyFill="1" applyBorder="1" applyAlignment="1" applyProtection="1"/>
    <xf numFmtId="0" fontId="34" fillId="9" borderId="6" xfId="0" applyFont="1" applyFill="1" applyBorder="1" applyAlignment="1" applyProtection="1"/>
    <xf numFmtId="4" fontId="37" fillId="9" borderId="6" xfId="0" applyNumberFormat="1" applyFont="1" applyFill="1" applyBorder="1" applyAlignment="1" applyProtection="1"/>
    <xf numFmtId="4" fontId="37" fillId="9" borderId="12" xfId="0" applyNumberFormat="1" applyFont="1" applyFill="1" applyBorder="1" applyAlignment="1" applyProtection="1"/>
    <xf numFmtId="3" fontId="37" fillId="9" borderId="12" xfId="0" applyNumberFormat="1" applyFont="1" applyFill="1" applyBorder="1" applyAlignment="1" applyProtection="1"/>
    <xf numFmtId="3" fontId="37" fillId="9" borderId="6" xfId="0" applyNumberFormat="1" applyFont="1" applyFill="1" applyBorder="1" applyAlignment="1" applyProtection="1"/>
    <xf numFmtId="3" fontId="37" fillId="9" borderId="10" xfId="0" applyNumberFormat="1" applyFont="1" applyFill="1" applyBorder="1" applyAlignment="1" applyProtection="1"/>
    <xf numFmtId="0" fontId="34" fillId="9" borderId="10" xfId="0" applyFont="1" applyFill="1" applyBorder="1" applyAlignment="1" applyProtection="1"/>
    <xf numFmtId="4" fontId="33" fillId="8" borderId="10" xfId="6" applyNumberFormat="1" applyFont="1" applyFill="1" applyBorder="1" applyAlignment="1" applyProtection="1">
      <alignment horizontal="left"/>
    </xf>
    <xf numFmtId="4" fontId="33" fillId="8" borderId="10" xfId="0" applyNumberFormat="1" applyFont="1" applyFill="1" applyBorder="1" applyAlignment="1" applyProtection="1">
      <alignment horizontal="left"/>
    </xf>
    <xf numFmtId="4" fontId="33" fillId="8" borderId="6" xfId="0" applyNumberFormat="1" applyFont="1" applyFill="1" applyBorder="1" applyAlignment="1" applyProtection="1">
      <alignment horizontal="left"/>
    </xf>
    <xf numFmtId="4" fontId="65" fillId="9" borderId="13" xfId="0" applyNumberFormat="1" applyFont="1" applyFill="1" applyBorder="1" applyAlignment="1" applyProtection="1">
      <alignment vertical="center"/>
    </xf>
    <xf numFmtId="0" fontId="33" fillId="9" borderId="11" xfId="0" applyFont="1" applyFill="1" applyBorder="1" applyAlignment="1" applyProtection="1">
      <alignment vertical="center"/>
    </xf>
    <xf numFmtId="0" fontId="0" fillId="0" borderId="3" xfId="0" applyBorder="1" applyAlignment="1" applyProtection="1">
      <alignment vertical="center"/>
    </xf>
    <xf numFmtId="4" fontId="43" fillId="0" borderId="6" xfId="0" applyNumberFormat="1" applyFont="1" applyBorder="1" applyProtection="1">
      <protection locked="0"/>
    </xf>
    <xf numFmtId="0" fontId="34" fillId="0" borderId="0" xfId="0" applyFont="1" applyBorder="1" applyAlignment="1" applyProtection="1">
      <alignment vertical="center"/>
      <protection locked="0"/>
    </xf>
    <xf numFmtId="0" fontId="70" fillId="0" borderId="0" xfId="4" applyFont="1" applyBorder="1" applyAlignment="1" applyProtection="1">
      <alignment horizontal="right" vertical="center"/>
    </xf>
    <xf numFmtId="0" fontId="24" fillId="0" borderId="0"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70" fillId="6" borderId="25" xfId="4" applyFont="1" applyFill="1" applyBorder="1" applyAlignment="1" applyProtection="1">
      <alignment vertical="center"/>
      <protection locked="0"/>
    </xf>
    <xf numFmtId="3" fontId="34" fillId="0" borderId="6" xfId="0" applyNumberFormat="1" applyFont="1" applyBorder="1" applyAlignment="1" applyProtection="1">
      <alignment horizontal="center" vertical="center"/>
      <protection locked="0"/>
    </xf>
    <xf numFmtId="0" fontId="72" fillId="9" borderId="14" xfId="0" applyFont="1" applyFill="1" applyBorder="1" applyAlignment="1" applyProtection="1">
      <alignment horizontal="right" vertical="center"/>
    </xf>
    <xf numFmtId="3" fontId="72" fillId="9" borderId="13" xfId="0" applyNumberFormat="1" applyFont="1" applyFill="1" applyBorder="1" applyAlignment="1" applyProtection="1">
      <alignment horizontal="left" vertical="center"/>
    </xf>
    <xf numFmtId="4" fontId="73" fillId="9" borderId="6" xfId="0" applyNumberFormat="1" applyFont="1" applyFill="1" applyBorder="1" applyAlignment="1" applyProtection="1">
      <alignment vertical="center"/>
    </xf>
    <xf numFmtId="4" fontId="34" fillId="9" borderId="16" xfId="0" applyNumberFormat="1" applyFont="1" applyFill="1" applyBorder="1" applyAlignment="1" applyProtection="1">
      <alignment vertical="center"/>
    </xf>
    <xf numFmtId="0" fontId="72" fillId="6" borderId="2" xfId="0" applyFont="1" applyFill="1" applyBorder="1" applyAlignment="1" applyProtection="1">
      <alignment vertical="center"/>
    </xf>
    <xf numFmtId="0" fontId="73" fillId="6" borderId="0" xfId="0" applyFont="1" applyFill="1" applyBorder="1" applyAlignment="1" applyProtection="1">
      <alignment vertical="center"/>
    </xf>
    <xf numFmtId="0" fontId="72" fillId="6" borderId="0" xfId="0" applyFont="1" applyFill="1" applyBorder="1" applyAlignment="1" applyProtection="1">
      <alignment horizontal="left" vertical="center"/>
    </xf>
    <xf numFmtId="0" fontId="73" fillId="6" borderId="0" xfId="0" applyFont="1" applyFill="1" applyBorder="1" applyAlignment="1" applyProtection="1">
      <alignment horizontal="right" vertical="center"/>
    </xf>
    <xf numFmtId="0" fontId="73" fillId="6" borderId="2" xfId="0" applyFont="1" applyFill="1" applyBorder="1" applyAlignment="1" applyProtection="1">
      <alignment vertical="center"/>
    </xf>
    <xf numFmtId="0" fontId="73" fillId="6" borderId="0" xfId="0" applyFont="1" applyFill="1" applyBorder="1" applyAlignment="1" applyProtection="1">
      <alignment horizontal="left" vertical="center"/>
    </xf>
    <xf numFmtId="0" fontId="72" fillId="0" borderId="8" xfId="0" applyFont="1" applyBorder="1" applyAlignment="1" applyProtection="1">
      <alignment horizontal="left" vertical="center"/>
    </xf>
    <xf numFmtId="0" fontId="73" fillId="6" borderId="8" xfId="0" applyFont="1" applyFill="1" applyBorder="1" applyAlignment="1" applyProtection="1">
      <alignment vertical="center"/>
    </xf>
    <xf numFmtId="14" fontId="23" fillId="6" borderId="21" xfId="4" applyNumberFormat="1" applyFont="1" applyFill="1" applyBorder="1" applyAlignment="1" applyProtection="1">
      <alignment horizontal="center" vertical="center"/>
      <protection locked="0"/>
    </xf>
    <xf numFmtId="0" fontId="6" fillId="3" borderId="6" xfId="0" applyFont="1" applyFill="1" applyBorder="1" applyAlignment="1" applyProtection="1">
      <alignment horizontal="right" vertical="center"/>
    </xf>
    <xf numFmtId="0" fontId="6" fillId="3" borderId="6" xfId="0" applyFont="1" applyFill="1" applyBorder="1" applyAlignment="1" applyProtection="1">
      <alignment horizontal="center" vertical="center"/>
    </xf>
    <xf numFmtId="165" fontId="33" fillId="9" borderId="14" xfId="0" applyNumberFormat="1" applyFont="1" applyFill="1" applyBorder="1" applyAlignment="1" applyProtection="1">
      <alignment horizontal="center" vertical="center"/>
    </xf>
    <xf numFmtId="0" fontId="28" fillId="0" borderId="0" xfId="4" applyFont="1" applyFill="1" applyBorder="1" applyAlignment="1" applyProtection="1">
      <alignment horizontal="right" vertical="center"/>
    </xf>
    <xf numFmtId="0" fontId="0" fillId="0" borderId="0" xfId="0" applyBorder="1" applyAlignment="1" applyProtection="1">
      <alignment horizontal="center" vertical="center"/>
    </xf>
    <xf numFmtId="4" fontId="33" fillId="0" borderId="0" xfId="0" applyNumberFormat="1" applyFont="1" applyFill="1" applyBorder="1" applyAlignment="1" applyProtection="1">
      <alignment horizontal="left" vertical="center"/>
    </xf>
    <xf numFmtId="4" fontId="43" fillId="0" borderId="0" xfId="0" applyNumberFormat="1" applyFont="1" applyFill="1" applyBorder="1" applyAlignment="1" applyProtection="1">
      <alignment vertical="center"/>
    </xf>
    <xf numFmtId="4" fontId="41" fillId="0" borderId="0" xfId="0" applyNumberFormat="1" applyFont="1" applyFill="1" applyBorder="1" applyAlignment="1" applyProtection="1">
      <alignment vertical="center"/>
    </xf>
    <xf numFmtId="0" fontId="5" fillId="0" borderId="8" xfId="0" applyFont="1" applyBorder="1" applyAlignment="1" applyProtection="1">
      <alignment horizontal="right" vertical="center"/>
    </xf>
    <xf numFmtId="4" fontId="33" fillId="3" borderId="7" xfId="0" applyNumberFormat="1" applyFont="1" applyFill="1" applyBorder="1" applyAlignment="1" applyProtection="1"/>
    <xf numFmtId="4" fontId="33" fillId="9" borderId="11" xfId="0" applyNumberFormat="1" applyFont="1" applyFill="1" applyBorder="1" applyAlignment="1" applyProtection="1">
      <alignment vertical="center"/>
    </xf>
    <xf numFmtId="0" fontId="34" fillId="8" borderId="6" xfId="0" applyFont="1" applyFill="1" applyBorder="1" applyAlignment="1" applyProtection="1">
      <alignment horizontal="left"/>
    </xf>
    <xf numFmtId="4" fontId="33" fillId="8" borderId="5" xfId="0" applyNumberFormat="1" applyFont="1" applyFill="1" applyBorder="1" applyAlignment="1" applyProtection="1">
      <alignment horizontal="left" vertical="center"/>
    </xf>
    <xf numFmtId="0" fontId="34" fillId="8" borderId="3" xfId="0" applyFont="1" applyFill="1" applyBorder="1" applyAlignment="1" applyProtection="1">
      <alignment vertical="center"/>
    </xf>
    <xf numFmtId="4" fontId="34" fillId="8" borderId="3" xfId="0" applyNumberFormat="1" applyFont="1" applyFill="1" applyBorder="1" applyAlignment="1" applyProtection="1">
      <alignment vertical="center"/>
    </xf>
    <xf numFmtId="172" fontId="33" fillId="8" borderId="12" xfId="0" applyNumberFormat="1" applyFont="1" applyFill="1" applyBorder="1" applyAlignment="1" applyProtection="1">
      <alignment vertical="center"/>
    </xf>
    <xf numFmtId="0" fontId="72" fillId="9" borderId="33" xfId="0" applyFont="1" applyFill="1" applyBorder="1" applyAlignment="1" applyProtection="1">
      <alignment horizontal="right" vertical="center"/>
    </xf>
    <xf numFmtId="3" fontId="72" fillId="9" borderId="34" xfId="0" applyNumberFormat="1" applyFont="1" applyFill="1" applyBorder="1" applyAlignment="1" applyProtection="1">
      <alignment horizontal="left" vertical="center"/>
    </xf>
    <xf numFmtId="4" fontId="65" fillId="9" borderId="34" xfId="0" applyNumberFormat="1" applyFont="1" applyFill="1" applyBorder="1" applyAlignment="1" applyProtection="1">
      <alignment vertical="center"/>
    </xf>
    <xf numFmtId="4" fontId="73" fillId="9" borderId="32" xfId="0" applyNumberFormat="1" applyFont="1" applyFill="1" applyBorder="1" applyAlignment="1" applyProtection="1">
      <alignment vertical="center"/>
    </xf>
    <xf numFmtId="0" fontId="30" fillId="0" borderId="14" xfId="0" applyFont="1" applyBorder="1" applyAlignment="1" applyProtection="1">
      <alignment vertical="center"/>
    </xf>
    <xf numFmtId="0" fontId="30" fillId="0" borderId="13" xfId="0" applyFont="1" applyBorder="1" applyAlignment="1" applyProtection="1">
      <alignment vertical="center"/>
    </xf>
    <xf numFmtId="0" fontId="30" fillId="0" borderId="15" xfId="0" applyFont="1" applyBorder="1" applyAlignment="1" applyProtection="1">
      <alignment vertical="center"/>
    </xf>
    <xf numFmtId="4" fontId="33" fillId="8" borderId="5" xfId="0" applyNumberFormat="1" applyFont="1" applyFill="1" applyBorder="1" applyProtection="1"/>
    <xf numFmtId="0" fontId="33" fillId="8" borderId="3" xfId="0" applyFont="1" applyFill="1" applyBorder="1" applyProtection="1"/>
    <xf numFmtId="4" fontId="33" fillId="8" borderId="3" xfId="0" applyNumberFormat="1" applyFont="1" applyFill="1" applyBorder="1" applyProtection="1"/>
    <xf numFmtId="172" fontId="33" fillId="8" borderId="12" xfId="0" applyNumberFormat="1" applyFont="1" applyFill="1" applyBorder="1" applyProtection="1"/>
    <xf numFmtId="0" fontId="0" fillId="0" borderId="14" xfId="0" applyBorder="1" applyProtection="1"/>
    <xf numFmtId="0" fontId="0" fillId="0" borderId="13" xfId="0" applyBorder="1" applyProtection="1"/>
    <xf numFmtId="0" fontId="0" fillId="0" borderId="15" xfId="0" applyBorder="1" applyProtection="1"/>
    <xf numFmtId="0" fontId="58" fillId="0" borderId="13" xfId="4" applyFont="1" applyBorder="1" applyAlignment="1" applyProtection="1">
      <alignment horizontal="right" vertical="center"/>
    </xf>
    <xf numFmtId="0" fontId="58" fillId="0" borderId="15" xfId="4" applyFont="1" applyBorder="1" applyAlignment="1" applyProtection="1">
      <alignment horizontal="right" vertical="center"/>
    </xf>
    <xf numFmtId="0" fontId="0" fillId="0" borderId="0" xfId="0" applyBorder="1" applyAlignment="1" applyProtection="1">
      <alignment horizontal="center" vertical="center"/>
    </xf>
    <xf numFmtId="0" fontId="5" fillId="0" borderId="13" xfId="0" applyFont="1" applyBorder="1" applyAlignment="1" applyProtection="1">
      <alignment horizontal="right" vertical="center"/>
    </xf>
    <xf numFmtId="0" fontId="34" fillId="3" borderId="2" xfId="0" applyFont="1" applyFill="1" applyBorder="1" applyAlignment="1" applyProtection="1">
      <alignment horizontal="center" vertical="center"/>
    </xf>
    <xf numFmtId="165" fontId="33" fillId="9" borderId="12" xfId="0" applyNumberFormat="1" applyFont="1" applyFill="1" applyBorder="1" applyAlignment="1" applyProtection="1">
      <alignment horizontal="center" vertical="center"/>
    </xf>
    <xf numFmtId="4" fontId="34" fillId="3" borderId="6" xfId="0" applyNumberFormat="1" applyFont="1" applyFill="1" applyBorder="1" applyAlignment="1" applyProtection="1">
      <alignment horizontal="center" vertical="center"/>
    </xf>
    <xf numFmtId="0" fontId="34" fillId="9" borderId="6" xfId="0" applyFont="1" applyFill="1" applyBorder="1" applyAlignment="1" applyProtection="1">
      <alignment horizontal="left" vertical="center"/>
    </xf>
    <xf numFmtId="165" fontId="23" fillId="9" borderId="10" xfId="0" applyNumberFormat="1" applyFont="1" applyFill="1" applyBorder="1" applyAlignment="1" applyProtection="1">
      <alignment horizontal="center" vertical="center"/>
    </xf>
    <xf numFmtId="165" fontId="23" fillId="9" borderId="12" xfId="0" applyNumberFormat="1"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0" fillId="0" borderId="6" xfId="0" applyBorder="1" applyAlignment="1" applyProtection="1">
      <alignment vertical="center"/>
    </xf>
    <xf numFmtId="0" fontId="58" fillId="0" borderId="13" xfId="4" applyFont="1" applyBorder="1" applyAlignment="1" applyProtection="1">
      <alignment vertical="center"/>
    </xf>
    <xf numFmtId="165" fontId="33" fillId="9" borderId="14" xfId="0" applyNumberFormat="1" applyFont="1" applyFill="1" applyBorder="1" applyAlignment="1" applyProtection="1">
      <alignment horizontal="center" vertical="center"/>
    </xf>
    <xf numFmtId="165" fontId="33" fillId="9" borderId="15" xfId="0" applyNumberFormat="1" applyFont="1" applyFill="1" applyBorder="1" applyAlignment="1" applyProtection="1">
      <alignment horizontal="center" vertical="center"/>
    </xf>
    <xf numFmtId="4" fontId="23" fillId="0" borderId="2" xfId="0" applyNumberFormat="1" applyFont="1" applyBorder="1" applyAlignment="1" applyProtection="1">
      <alignment horizontal="center" vertical="center"/>
    </xf>
    <xf numFmtId="4" fontId="23" fillId="0" borderId="0" xfId="0" applyNumberFormat="1" applyFont="1" applyBorder="1" applyAlignment="1" applyProtection="1">
      <alignment horizontal="center" vertical="center"/>
    </xf>
    <xf numFmtId="4" fontId="23" fillId="0" borderId="1" xfId="0" applyNumberFormat="1" applyFont="1" applyBorder="1" applyAlignment="1" applyProtection="1">
      <alignment horizontal="center" vertical="center"/>
    </xf>
    <xf numFmtId="4" fontId="33" fillId="3" borderId="14" xfId="0" applyNumberFormat="1" applyFont="1" applyFill="1" applyBorder="1" applyAlignment="1" applyProtection="1">
      <alignment horizontal="left" vertical="center"/>
    </xf>
    <xf numFmtId="4" fontId="33" fillId="6" borderId="3" xfId="0" applyNumberFormat="1" applyFont="1" applyFill="1" applyBorder="1" applyAlignment="1" applyProtection="1">
      <alignment vertical="center"/>
    </xf>
    <xf numFmtId="0" fontId="33" fillId="6" borderId="3" xfId="0" applyFont="1" applyFill="1" applyBorder="1" applyAlignment="1" applyProtection="1">
      <alignment vertical="center"/>
    </xf>
    <xf numFmtId="0" fontId="33" fillId="6" borderId="3" xfId="0" applyFont="1" applyFill="1" applyBorder="1" applyAlignment="1" applyProtection="1">
      <alignment horizontal="left" vertical="center"/>
    </xf>
    <xf numFmtId="0" fontId="33" fillId="6" borderId="0" xfId="0" applyFont="1" applyFill="1" applyBorder="1" applyAlignment="1" applyProtection="1">
      <alignment horizontal="left" vertical="center"/>
    </xf>
    <xf numFmtId="0" fontId="33" fillId="8" borderId="13" xfId="0" applyFont="1" applyFill="1" applyBorder="1" applyAlignment="1" applyProtection="1">
      <alignment horizontal="left" vertical="center"/>
    </xf>
    <xf numFmtId="165" fontId="23" fillId="9" borderId="6" xfId="0" applyNumberFormat="1" applyFont="1" applyFill="1" applyBorder="1" applyAlignment="1" applyProtection="1">
      <alignment horizontal="center" vertical="center"/>
    </xf>
    <xf numFmtId="0" fontId="5" fillId="3" borderId="8" xfId="0" applyFont="1" applyFill="1" applyBorder="1" applyAlignment="1" applyProtection="1">
      <alignment horizontal="right" vertical="center"/>
    </xf>
    <xf numFmtId="0" fontId="30" fillId="3" borderId="8" xfId="0" applyFont="1" applyFill="1" applyBorder="1" applyAlignment="1" applyProtection="1">
      <alignment vertical="center"/>
    </xf>
    <xf numFmtId="0" fontId="30" fillId="0" borderId="0" xfId="0" applyFont="1" applyBorder="1" applyAlignment="1" applyProtection="1">
      <alignment horizontal="center" vertical="center"/>
    </xf>
    <xf numFmtId="0" fontId="34" fillId="8" borderId="13" xfId="0" applyFont="1" applyFill="1" applyBorder="1" applyAlignment="1" applyProtection="1">
      <alignment horizontal="right" vertical="center"/>
    </xf>
    <xf numFmtId="0" fontId="1" fillId="0" borderId="0" xfId="12"/>
    <xf numFmtId="0" fontId="81" fillId="0" borderId="0" xfId="12" applyFont="1"/>
    <xf numFmtId="14" fontId="81" fillId="0" borderId="0" xfId="12" applyNumberFormat="1" applyFont="1" applyAlignment="1">
      <alignment horizontal="left"/>
    </xf>
    <xf numFmtId="0" fontId="78" fillId="0" borderId="0" xfId="12" applyFont="1"/>
    <xf numFmtId="0" fontId="82" fillId="0" borderId="0" xfId="12" applyFont="1" applyAlignment="1"/>
    <xf numFmtId="0" fontId="83" fillId="0" borderId="0" xfId="12" applyFont="1" applyBorder="1" applyAlignment="1" applyProtection="1">
      <protection hidden="1"/>
    </xf>
    <xf numFmtId="0" fontId="6" fillId="0" borderId="0" xfId="12" applyFont="1" applyBorder="1" applyAlignment="1" applyProtection="1">
      <protection hidden="1"/>
    </xf>
    <xf numFmtId="0" fontId="78" fillId="0" borderId="3" xfId="12" applyFont="1" applyBorder="1"/>
    <xf numFmtId="0" fontId="84" fillId="0" borderId="3" xfId="12" applyFont="1" applyBorder="1" applyProtection="1">
      <protection hidden="1"/>
    </xf>
    <xf numFmtId="0" fontId="47" fillId="0" borderId="3" xfId="12" applyFont="1" applyBorder="1" applyProtection="1">
      <protection hidden="1"/>
    </xf>
    <xf numFmtId="0" fontId="84" fillId="0" borderId="0" xfId="12" applyFont="1" applyProtection="1">
      <protection hidden="1"/>
    </xf>
    <xf numFmtId="0" fontId="47" fillId="0" borderId="0" xfId="12" applyFont="1" applyProtection="1">
      <protection hidden="1"/>
    </xf>
    <xf numFmtId="0" fontId="4" fillId="0" borderId="0" xfId="12" applyFont="1" applyProtection="1">
      <protection hidden="1"/>
    </xf>
    <xf numFmtId="0" fontId="85" fillId="0" borderId="0" xfId="12" applyFont="1"/>
    <xf numFmtId="0" fontId="4" fillId="0" borderId="35" xfId="12" applyFont="1" applyBorder="1" applyAlignment="1">
      <alignment horizontal="right"/>
    </xf>
    <xf numFmtId="0" fontId="4" fillId="0" borderId="23" xfId="12" applyFont="1" applyBorder="1" applyAlignment="1">
      <alignment horizontal="left"/>
    </xf>
    <xf numFmtId="0" fontId="4" fillId="0" borderId="37" xfId="12" applyFont="1" applyBorder="1" applyAlignment="1">
      <alignment horizontal="left"/>
    </xf>
    <xf numFmtId="0" fontId="4" fillId="0" borderId="13" xfId="12" applyFont="1" applyBorder="1" applyAlignment="1">
      <alignment horizontal="left"/>
    </xf>
    <xf numFmtId="0" fontId="4" fillId="0" borderId="39" xfId="12" applyFont="1" applyBorder="1" applyAlignment="1">
      <alignment horizontal="left"/>
    </xf>
    <xf numFmtId="0" fontId="84" fillId="0" borderId="0" xfId="12" applyFont="1"/>
    <xf numFmtId="0" fontId="4" fillId="0" borderId="3" xfId="12" applyFont="1" applyBorder="1" applyAlignment="1">
      <alignment horizontal="left"/>
    </xf>
    <xf numFmtId="0" fontId="4" fillId="0" borderId="41" xfId="12" applyFont="1" applyBorder="1" applyAlignment="1">
      <alignment horizontal="left"/>
    </xf>
    <xf numFmtId="0" fontId="4" fillId="8" borderId="43" xfId="12" applyFont="1" applyFill="1" applyBorder="1" applyAlignment="1">
      <alignment horizontal="right"/>
    </xf>
    <xf numFmtId="0" fontId="4" fillId="8" borderId="44" xfId="12" applyFont="1" applyFill="1" applyBorder="1" applyAlignment="1">
      <alignment horizontal="right"/>
    </xf>
    <xf numFmtId="0" fontId="4" fillId="0" borderId="45" xfId="12" applyFont="1" applyBorder="1" applyAlignment="1">
      <alignment horizontal="center"/>
    </xf>
    <xf numFmtId="0" fontId="4" fillId="0" borderId="18" xfId="12" applyFont="1" applyBorder="1" applyAlignment="1">
      <alignment horizontal="center"/>
    </xf>
    <xf numFmtId="0" fontId="4" fillId="0" borderId="46" xfId="12" applyFont="1" applyBorder="1" applyAlignment="1">
      <alignment horizontal="center"/>
    </xf>
    <xf numFmtId="0" fontId="4" fillId="0" borderId="47" xfId="12" applyFont="1" applyBorder="1" applyAlignment="1">
      <alignment horizontal="center"/>
    </xf>
    <xf numFmtId="0" fontId="4" fillId="0" borderId="0" xfId="12" applyFont="1"/>
    <xf numFmtId="0" fontId="4" fillId="0" borderId="0" xfId="12" applyFont="1" applyAlignment="1">
      <alignment horizontal="center"/>
    </xf>
    <xf numFmtId="0" fontId="4" fillId="0" borderId="24" xfId="12" applyFont="1" applyBorder="1" applyAlignment="1">
      <alignment horizontal="left"/>
    </xf>
    <xf numFmtId="0" fontId="4" fillId="0" borderId="50" xfId="12" applyFont="1" applyBorder="1" applyAlignment="1">
      <alignment horizontal="left"/>
    </xf>
    <xf numFmtId="0" fontId="4" fillId="8" borderId="0" xfId="12" applyFont="1" applyFill="1" applyBorder="1" applyAlignment="1">
      <alignment horizontal="right"/>
    </xf>
    <xf numFmtId="0" fontId="4" fillId="8" borderId="27" xfId="12" applyFont="1" applyFill="1" applyBorder="1" applyAlignment="1">
      <alignment horizontal="right" vertical="center"/>
    </xf>
    <xf numFmtId="0" fontId="86" fillId="0" borderId="0" xfId="12" applyFont="1" applyAlignment="1">
      <alignment horizontal="center"/>
    </xf>
    <xf numFmtId="0" fontId="86" fillId="0" borderId="0" xfId="12" applyFont="1" applyAlignment="1"/>
    <xf numFmtId="0" fontId="4" fillId="0" borderId="0" xfId="12" applyFont="1" applyAlignment="1">
      <alignment horizontal="left" vertical="center"/>
    </xf>
    <xf numFmtId="0" fontId="86" fillId="0" borderId="0" xfId="12" applyFont="1" applyAlignment="1">
      <alignment vertical="center"/>
    </xf>
    <xf numFmtId="0" fontId="1" fillId="0" borderId="0" xfId="12" applyAlignment="1">
      <alignment vertical="center"/>
    </xf>
    <xf numFmtId="0" fontId="79" fillId="0" borderId="0" xfId="12" applyFont="1" applyAlignment="1">
      <alignment vertical="center"/>
    </xf>
    <xf numFmtId="0" fontId="79" fillId="0" borderId="0" xfId="12" applyFont="1" applyAlignment="1">
      <alignment horizontal="right" vertical="center"/>
    </xf>
    <xf numFmtId="0" fontId="87" fillId="6" borderId="0" xfId="0" applyFont="1" applyFill="1" applyBorder="1" applyAlignment="1" applyProtection="1">
      <alignment horizontal="left" vertical="center"/>
    </xf>
    <xf numFmtId="0" fontId="87" fillId="6" borderId="0" xfId="0" applyFont="1" applyFill="1" applyBorder="1" applyAlignment="1" applyProtection="1">
      <alignment horizontal="right" vertical="center"/>
    </xf>
    <xf numFmtId="4" fontId="34" fillId="9" borderId="12" xfId="0" applyNumberFormat="1" applyFont="1" applyFill="1" applyBorder="1" applyProtection="1">
      <protection hidden="1"/>
    </xf>
    <xf numFmtId="4" fontId="33" fillId="9" borderId="6" xfId="0" applyNumberFormat="1" applyFont="1" applyFill="1" applyBorder="1" applyProtection="1">
      <protection hidden="1"/>
    </xf>
    <xf numFmtId="4" fontId="33" fillId="8" borderId="10" xfId="0" applyNumberFormat="1" applyFont="1" applyFill="1" applyBorder="1" applyProtection="1">
      <protection hidden="1"/>
    </xf>
    <xf numFmtId="4" fontId="34" fillId="3" borderId="13" xfId="0" applyNumberFormat="1" applyFont="1" applyFill="1" applyBorder="1" applyProtection="1">
      <protection hidden="1"/>
    </xf>
    <xf numFmtId="4" fontId="45" fillId="3" borderId="15" xfId="0" applyNumberFormat="1" applyFont="1" applyFill="1" applyBorder="1" applyProtection="1">
      <protection hidden="1"/>
    </xf>
    <xf numFmtId="4" fontId="34" fillId="9" borderId="6" xfId="0" applyNumberFormat="1" applyFont="1" applyFill="1" applyBorder="1" applyProtection="1">
      <protection hidden="1"/>
    </xf>
    <xf numFmtId="4" fontId="33" fillId="8" borderId="6" xfId="0" applyNumberFormat="1" applyFont="1" applyFill="1" applyBorder="1" applyProtection="1">
      <protection hidden="1"/>
    </xf>
    <xf numFmtId="4" fontId="33" fillId="8" borderId="12" xfId="0" applyNumberFormat="1" applyFont="1" applyFill="1" applyBorder="1" applyProtection="1">
      <protection hidden="1"/>
    </xf>
    <xf numFmtId="4" fontId="34" fillId="9" borderId="6" xfId="0" quotePrefix="1" applyNumberFormat="1" applyFont="1" applyFill="1" applyBorder="1" applyProtection="1">
      <protection hidden="1"/>
    </xf>
    <xf numFmtId="4" fontId="34" fillId="3" borderId="3" xfId="0" applyNumberFormat="1" applyFont="1" applyFill="1" applyBorder="1" applyProtection="1">
      <protection hidden="1"/>
    </xf>
    <xf numFmtId="4" fontId="45" fillId="3" borderId="4" xfId="0" applyNumberFormat="1" applyFont="1" applyFill="1" applyBorder="1" applyProtection="1">
      <protection hidden="1"/>
    </xf>
    <xf numFmtId="4" fontId="33" fillId="8" borderId="11" xfId="0" applyNumberFormat="1" applyFont="1" applyFill="1" applyBorder="1" applyProtection="1">
      <protection hidden="1"/>
    </xf>
    <xf numFmtId="4" fontId="34" fillId="3" borderId="4" xfId="0" applyNumberFormat="1" applyFont="1" applyFill="1" applyBorder="1" applyProtection="1">
      <protection hidden="1"/>
    </xf>
    <xf numFmtId="4" fontId="34" fillId="9" borderId="12" xfId="6" applyNumberFormat="1" applyFont="1" applyFill="1" applyBorder="1" applyAlignment="1" applyProtection="1">
      <protection hidden="1"/>
    </xf>
    <xf numFmtId="4" fontId="34" fillId="9" borderId="6" xfId="6" applyNumberFormat="1" applyFont="1" applyFill="1" applyBorder="1" applyAlignment="1" applyProtection="1">
      <protection hidden="1"/>
    </xf>
    <xf numFmtId="4" fontId="33" fillId="8" borderId="10" xfId="6" applyNumberFormat="1" applyFont="1" applyFill="1" applyBorder="1" applyAlignment="1" applyProtection="1">
      <protection hidden="1"/>
    </xf>
    <xf numFmtId="4" fontId="30" fillId="3" borderId="8" xfId="6" applyNumberFormat="1" applyFont="1" applyFill="1" applyBorder="1" applyAlignment="1" applyProtection="1">
      <protection hidden="1"/>
    </xf>
    <xf numFmtId="4" fontId="34" fillId="3" borderId="8" xfId="6" applyNumberFormat="1" applyFont="1" applyFill="1" applyBorder="1" applyProtection="1">
      <protection hidden="1"/>
    </xf>
    <xf numFmtId="4" fontId="34" fillId="9" borderId="6" xfId="0" applyNumberFormat="1" applyFont="1" applyFill="1" applyBorder="1" applyAlignment="1" applyProtection="1">
      <protection hidden="1"/>
    </xf>
    <xf numFmtId="4" fontId="33" fillId="8" borderId="10" xfId="0" applyNumberFormat="1" applyFont="1" applyFill="1" applyBorder="1" applyAlignment="1" applyProtection="1">
      <protection hidden="1"/>
    </xf>
    <xf numFmtId="4" fontId="34" fillId="3" borderId="13" xfId="0" applyNumberFormat="1" applyFont="1" applyFill="1" applyBorder="1" applyAlignment="1" applyProtection="1">
      <protection hidden="1"/>
    </xf>
    <xf numFmtId="4" fontId="34" fillId="9" borderId="12" xfId="0" applyNumberFormat="1" applyFont="1" applyFill="1" applyBorder="1" applyAlignment="1" applyProtection="1">
      <protection hidden="1"/>
    </xf>
    <xf numFmtId="4" fontId="34" fillId="9" borderId="10" xfId="0" applyNumberFormat="1" applyFont="1" applyFill="1" applyBorder="1" applyAlignment="1" applyProtection="1">
      <protection hidden="1"/>
    </xf>
    <xf numFmtId="4" fontId="33" fillId="8" borderId="6" xfId="0" applyNumberFormat="1" applyFont="1" applyFill="1" applyBorder="1" applyAlignment="1" applyProtection="1">
      <protection hidden="1"/>
    </xf>
    <xf numFmtId="4" fontId="33" fillId="3" borderId="23" xfId="0" applyNumberFormat="1" applyFont="1" applyFill="1" applyBorder="1" applyAlignment="1" applyProtection="1">
      <protection hidden="1"/>
    </xf>
    <xf numFmtId="4" fontId="45" fillId="3" borderId="17" xfId="0" applyNumberFormat="1" applyFont="1" applyFill="1" applyBorder="1" applyProtection="1">
      <protection hidden="1"/>
    </xf>
    <xf numFmtId="4" fontId="33" fillId="3" borderId="0" xfId="0" applyNumberFormat="1" applyFont="1" applyFill="1" applyBorder="1" applyAlignment="1" applyProtection="1">
      <protection hidden="1"/>
    </xf>
    <xf numFmtId="4" fontId="45" fillId="3" borderId="1" xfId="0" applyNumberFormat="1" applyFont="1" applyFill="1" applyBorder="1" applyProtection="1">
      <protection hidden="1"/>
    </xf>
    <xf numFmtId="4" fontId="33" fillId="3" borderId="15" xfId="0" applyNumberFormat="1" applyFont="1" applyFill="1" applyBorder="1" applyProtection="1">
      <protection hidden="1"/>
    </xf>
    <xf numFmtId="4" fontId="33" fillId="3" borderId="9" xfId="0" applyNumberFormat="1" applyFont="1" applyFill="1" applyBorder="1" applyProtection="1">
      <protection hidden="1"/>
    </xf>
    <xf numFmtId="4" fontId="34" fillId="8" borderId="6" xfId="0" applyNumberFormat="1" applyFont="1" applyFill="1" applyBorder="1" applyAlignment="1" applyProtection="1">
      <protection hidden="1"/>
    </xf>
    <xf numFmtId="10" fontId="34" fillId="8" borderId="6" xfId="2" applyNumberFormat="1" applyFont="1" applyFill="1" applyBorder="1" applyAlignment="1" applyProtection="1">
      <protection hidden="1"/>
    </xf>
    <xf numFmtId="10" fontId="33" fillId="8" borderId="6" xfId="2" applyNumberFormat="1" applyFont="1" applyFill="1" applyBorder="1" applyAlignment="1" applyProtection="1">
      <protection hidden="1"/>
    </xf>
    <xf numFmtId="172" fontId="33" fillId="9" borderId="6" xfId="0" applyNumberFormat="1" applyFont="1" applyFill="1" applyBorder="1" applyAlignment="1" applyProtection="1">
      <alignment vertical="center"/>
      <protection hidden="1"/>
    </xf>
    <xf numFmtId="165" fontId="9" fillId="0" borderId="49" xfId="12" applyNumberFormat="1" applyFont="1" applyBorder="1" applyAlignment="1">
      <alignment horizontal="center"/>
    </xf>
    <xf numFmtId="165" fontId="9" fillId="0" borderId="48" xfId="12" applyNumberFormat="1" applyFont="1" applyBorder="1" applyAlignment="1">
      <alignment horizontal="center"/>
    </xf>
    <xf numFmtId="14" fontId="4" fillId="0" borderId="3" xfId="12" applyNumberFormat="1" applyFont="1" applyBorder="1" applyAlignment="1" applyProtection="1">
      <alignment horizontal="left" vertical="center"/>
      <protection locked="0"/>
    </xf>
    <xf numFmtId="0" fontId="4" fillId="0" borderId="0" xfId="12" applyFont="1" applyAlignment="1">
      <alignment horizontal="right" vertical="center"/>
    </xf>
    <xf numFmtId="8" fontId="4" fillId="8" borderId="42" xfId="12" applyNumberFormat="1" applyFont="1" applyFill="1" applyBorder="1" applyAlignment="1" applyProtection="1">
      <protection locked="0"/>
    </xf>
    <xf numFmtId="8" fontId="4" fillId="0" borderId="40" xfId="12" applyNumberFormat="1" applyFont="1" applyBorder="1" applyAlignment="1" applyProtection="1">
      <protection locked="0"/>
    </xf>
    <xf numFmtId="8" fontId="4" fillId="0" borderId="38" xfId="12" applyNumberFormat="1" applyFont="1" applyBorder="1" applyAlignment="1" applyProtection="1">
      <protection locked="0"/>
    </xf>
    <xf numFmtId="8" fontId="4" fillId="0" borderId="36" xfId="12" applyNumberFormat="1" applyFont="1" applyBorder="1" applyAlignment="1" applyProtection="1">
      <protection locked="0"/>
    </xf>
    <xf numFmtId="8" fontId="4" fillId="0" borderId="38" xfId="12" applyNumberFormat="1" applyFont="1" applyBorder="1" applyAlignment="1" applyProtection="1">
      <alignment horizontal="right"/>
      <protection locked="0"/>
    </xf>
    <xf numFmtId="8" fontId="4" fillId="0" borderId="25" xfId="12" applyNumberFormat="1" applyFont="1" applyBorder="1" applyAlignment="1" applyProtection="1">
      <protection hidden="1"/>
    </xf>
    <xf numFmtId="8" fontId="4" fillId="0" borderId="25" xfId="12" applyNumberFormat="1" applyFont="1" applyBorder="1" applyAlignment="1" applyProtection="1">
      <alignment horizontal="right"/>
      <protection hidden="1"/>
    </xf>
    <xf numFmtId="0" fontId="34" fillId="3" borderId="0" xfId="0" applyFont="1" applyFill="1" applyBorder="1" applyAlignment="1" applyProtection="1">
      <alignment horizontal="left" vertical="center"/>
    </xf>
    <xf numFmtId="0" fontId="33" fillId="3" borderId="0" xfId="0" applyFont="1" applyFill="1" applyBorder="1" applyAlignment="1" applyProtection="1">
      <alignment vertical="center"/>
    </xf>
    <xf numFmtId="4" fontId="33" fillId="3" borderId="0" xfId="0" applyNumberFormat="1" applyFont="1" applyFill="1" applyBorder="1" applyAlignment="1" applyProtection="1">
      <alignment vertical="center"/>
    </xf>
    <xf numFmtId="0" fontId="90" fillId="0" borderId="0" xfId="12" applyFont="1"/>
    <xf numFmtId="0" fontId="4" fillId="0" borderId="0" xfId="12" applyFont="1" applyAlignment="1">
      <alignment vertical="top" wrapText="1"/>
    </xf>
    <xf numFmtId="0" fontId="4" fillId="0" borderId="0" xfId="12" applyFont="1" applyAlignment="1">
      <alignment wrapText="1"/>
    </xf>
    <xf numFmtId="0" fontId="79" fillId="0" borderId="0" xfId="12" applyFont="1"/>
    <xf numFmtId="0" fontId="4" fillId="0" borderId="2" xfId="12" applyFont="1" applyBorder="1"/>
    <xf numFmtId="0" fontId="4" fillId="0" borderId="11" xfId="12" applyFont="1" applyBorder="1"/>
    <xf numFmtId="0" fontId="90" fillId="0" borderId="0" xfId="12" applyFont="1" applyBorder="1" applyProtection="1">
      <protection locked="0"/>
    </xf>
    <xf numFmtId="14" fontId="90" fillId="0" borderId="0" xfId="12" applyNumberFormat="1" applyFont="1" applyBorder="1" applyProtection="1">
      <protection locked="0"/>
    </xf>
    <xf numFmtId="0" fontId="90" fillId="0" borderId="0" xfId="12" applyFont="1" applyProtection="1">
      <protection locked="0"/>
    </xf>
    <xf numFmtId="0" fontId="79" fillId="0" borderId="1" xfId="12" applyFont="1" applyBorder="1"/>
    <xf numFmtId="0" fontId="79" fillId="0" borderId="11" xfId="12" applyFont="1" applyBorder="1"/>
    <xf numFmtId="0" fontId="79" fillId="0" borderId="2" xfId="12" applyFont="1" applyBorder="1"/>
    <xf numFmtId="0" fontId="79" fillId="0" borderId="12" xfId="12" applyFont="1" applyBorder="1"/>
    <xf numFmtId="0" fontId="79" fillId="0" borderId="0" xfId="12" applyFont="1" applyAlignment="1">
      <alignment vertical="top"/>
    </xf>
    <xf numFmtId="0" fontId="92" fillId="0" borderId="0" xfId="12" applyFont="1" applyAlignment="1">
      <alignment vertical="center"/>
    </xf>
    <xf numFmtId="0" fontId="79" fillId="0" borderId="0" xfId="12" applyFont="1" applyFill="1" applyAlignment="1">
      <alignment vertical="center"/>
    </xf>
    <xf numFmtId="0" fontId="91" fillId="0" borderId="0" xfId="12" applyFont="1" applyAlignment="1">
      <alignment vertical="center"/>
    </xf>
    <xf numFmtId="49" fontId="34" fillId="0" borderId="6" xfId="0" applyNumberFormat="1" applyFont="1" applyBorder="1" applyAlignment="1" applyProtection="1">
      <alignment horizontal="center" vertical="center"/>
      <protection locked="0"/>
    </xf>
    <xf numFmtId="165" fontId="23" fillId="9" borderId="10" xfId="0" applyNumberFormat="1" applyFont="1" applyFill="1" applyBorder="1" applyAlignment="1" applyProtection="1">
      <alignment horizontal="center" vertical="center"/>
    </xf>
    <xf numFmtId="0" fontId="95" fillId="0" borderId="0" xfId="12" applyFont="1"/>
    <xf numFmtId="14" fontId="79" fillId="0" borderId="3" xfId="12" applyNumberFormat="1" applyFont="1" applyBorder="1" applyAlignment="1" applyProtection="1">
      <alignment horizontal="left" vertical="center"/>
      <protection locked="0"/>
    </xf>
    <xf numFmtId="172" fontId="33" fillId="8" borderId="6" xfId="0" applyNumberFormat="1" applyFont="1" applyFill="1" applyBorder="1" applyAlignment="1" applyProtection="1">
      <alignment vertical="center"/>
      <protection hidden="1"/>
    </xf>
    <xf numFmtId="172" fontId="33" fillId="8" borderId="12" xfId="0" applyNumberFormat="1" applyFont="1" applyFill="1" applyBorder="1" applyAlignment="1" applyProtection="1">
      <alignment vertical="center"/>
      <protection hidden="1"/>
    </xf>
    <xf numFmtId="4" fontId="33" fillId="9" borderId="6" xfId="0" applyNumberFormat="1" applyFont="1" applyFill="1" applyBorder="1" applyAlignment="1" applyProtection="1">
      <alignment vertical="center"/>
      <protection hidden="1"/>
    </xf>
    <xf numFmtId="165" fontId="33" fillId="9" borderId="6" xfId="0" applyNumberFormat="1" applyFont="1" applyFill="1" applyBorder="1" applyAlignment="1" applyProtection="1">
      <alignment horizontal="center" vertical="center"/>
      <protection hidden="1"/>
    </xf>
    <xf numFmtId="4" fontId="33" fillId="8" borderId="14" xfId="0" applyNumberFormat="1" applyFont="1" applyFill="1" applyBorder="1" applyProtection="1">
      <protection hidden="1"/>
    </xf>
    <xf numFmtId="0" fontId="33" fillId="8" borderId="13" xfId="0" applyFont="1" applyFill="1" applyBorder="1" applyProtection="1">
      <protection hidden="1"/>
    </xf>
    <xf numFmtId="4" fontId="33" fillId="8" borderId="13" xfId="0" applyNumberFormat="1" applyFont="1" applyFill="1" applyBorder="1" applyProtection="1">
      <protection hidden="1"/>
    </xf>
    <xf numFmtId="4" fontId="33" fillId="9" borderId="14" xfId="0" applyNumberFormat="1" applyFont="1" applyFill="1" applyBorder="1" applyAlignment="1" applyProtection="1">
      <alignment horizontal="left" vertical="center"/>
      <protection hidden="1"/>
    </xf>
    <xf numFmtId="4" fontId="34" fillId="9" borderId="14" xfId="0" applyNumberFormat="1" applyFont="1" applyFill="1" applyBorder="1" applyAlignment="1" applyProtection="1">
      <alignment horizontal="left" vertical="center"/>
      <protection hidden="1"/>
    </xf>
    <xf numFmtId="4" fontId="98" fillId="9" borderId="6" xfId="0" applyNumberFormat="1" applyFont="1" applyFill="1" applyBorder="1" applyAlignment="1" applyProtection="1">
      <alignment horizontal="center" vertical="center"/>
      <protection hidden="1"/>
    </xf>
    <xf numFmtId="0" fontId="99" fillId="6" borderId="0" xfId="0" applyFont="1" applyFill="1" applyBorder="1" applyAlignment="1" applyProtection="1">
      <alignment vertical="center"/>
    </xf>
    <xf numFmtId="0" fontId="5" fillId="0" borderId="13" xfId="4" applyFont="1" applyBorder="1" applyAlignment="1" applyProtection="1">
      <alignment horizontal="right" vertical="center"/>
    </xf>
    <xf numFmtId="0" fontId="5" fillId="0" borderId="15" xfId="4" applyFont="1" applyBorder="1" applyAlignment="1" applyProtection="1">
      <alignment horizontal="right" vertical="center"/>
    </xf>
    <xf numFmtId="49" fontId="30" fillId="0" borderId="0" xfId="0" applyNumberFormat="1" applyFont="1" applyBorder="1" applyAlignment="1" applyProtection="1">
      <alignment horizontal="center" vertical="center"/>
    </xf>
    <xf numFmtId="49" fontId="30" fillId="0" borderId="1" xfId="0" applyNumberFormat="1"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28" fillId="0" borderId="0" xfId="4" applyFont="1" applyFill="1" applyBorder="1" applyAlignment="1" applyProtection="1">
      <alignment horizontal="center" vertical="center"/>
    </xf>
    <xf numFmtId="0" fontId="28" fillId="0" borderId="1" xfId="4"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8" fillId="6" borderId="22" xfId="4" applyFont="1" applyFill="1" applyBorder="1" applyAlignment="1" applyProtection="1">
      <alignment vertical="center"/>
      <protection locked="0"/>
    </xf>
    <xf numFmtId="0" fontId="30" fillId="6" borderId="23" xfId="0" applyFont="1" applyFill="1" applyBorder="1" applyAlignment="1" applyProtection="1">
      <alignment vertical="center"/>
      <protection locked="0"/>
    </xf>
    <xf numFmtId="0" fontId="30" fillId="6" borderId="26" xfId="0" applyFont="1" applyFill="1" applyBorder="1" applyAlignment="1" applyProtection="1">
      <alignment vertical="center"/>
      <protection locked="0"/>
    </xf>
    <xf numFmtId="0" fontId="60" fillId="3" borderId="14" xfId="4" applyFont="1" applyFill="1" applyBorder="1" applyAlignment="1" applyProtection="1">
      <alignment horizontal="center" vertical="center"/>
    </xf>
    <xf numFmtId="0" fontId="60" fillId="3" borderId="13" xfId="4" applyFont="1" applyFill="1" applyBorder="1" applyAlignment="1" applyProtection="1">
      <alignment horizontal="center" vertical="center"/>
    </xf>
    <xf numFmtId="0" fontId="60" fillId="3" borderId="15" xfId="4" applyFont="1" applyFill="1" applyBorder="1" applyAlignment="1" applyProtection="1">
      <alignment horizontal="center" vertical="center"/>
    </xf>
    <xf numFmtId="0" fontId="51" fillId="3" borderId="14" xfId="4" applyFont="1" applyFill="1" applyBorder="1" applyAlignment="1" applyProtection="1">
      <alignment horizontal="center" vertical="center"/>
    </xf>
    <xf numFmtId="0" fontId="51" fillId="3" borderId="13" xfId="4" applyFont="1" applyFill="1" applyBorder="1" applyAlignment="1" applyProtection="1">
      <alignment horizontal="center" vertical="center"/>
    </xf>
    <xf numFmtId="0" fontId="51" fillId="3" borderId="15" xfId="4" applyFont="1" applyFill="1" applyBorder="1" applyAlignment="1" applyProtection="1">
      <alignment horizontal="center" vertical="center"/>
    </xf>
    <xf numFmtId="0" fontId="51" fillId="3" borderId="14" xfId="4" applyFont="1" applyFill="1" applyBorder="1" applyAlignment="1" applyProtection="1">
      <alignment horizontal="center" vertical="center" wrapText="1"/>
    </xf>
    <xf numFmtId="0" fontId="51" fillId="3" borderId="13" xfId="4" applyFont="1" applyFill="1" applyBorder="1" applyAlignment="1" applyProtection="1">
      <alignment horizontal="center" vertical="center" wrapText="1"/>
    </xf>
    <xf numFmtId="0" fontId="51" fillId="3" borderId="15" xfId="4" applyFont="1" applyFill="1" applyBorder="1" applyAlignment="1" applyProtection="1">
      <alignment horizontal="center" vertical="center" wrapText="1"/>
    </xf>
    <xf numFmtId="0" fontId="30" fillId="3" borderId="7"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30" fillId="3" borderId="9" xfId="0" applyFont="1" applyFill="1" applyBorder="1" applyAlignment="1" applyProtection="1">
      <alignment horizontal="center" vertical="center" wrapText="1"/>
    </xf>
    <xf numFmtId="0" fontId="30" fillId="3" borderId="2"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0" fillId="3" borderId="1" xfId="0"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xf>
    <xf numFmtId="0" fontId="30" fillId="3" borderId="3"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wrapText="1"/>
    </xf>
    <xf numFmtId="0" fontId="89" fillId="3" borderId="7" xfId="4" applyFont="1" applyFill="1" applyBorder="1" applyAlignment="1" applyProtection="1">
      <alignment horizontal="center" vertical="center"/>
    </xf>
    <xf numFmtId="0" fontId="89" fillId="3" borderId="8" xfId="4" applyFont="1" applyFill="1" applyBorder="1" applyAlignment="1" applyProtection="1">
      <alignment horizontal="center" vertical="center"/>
    </xf>
    <xf numFmtId="0" fontId="89" fillId="3" borderId="9" xfId="4" applyFont="1" applyFill="1" applyBorder="1" applyAlignment="1" applyProtection="1">
      <alignment horizontal="center" vertical="center"/>
    </xf>
    <xf numFmtId="0" fontId="89" fillId="3" borderId="5" xfId="4" applyFont="1" applyFill="1" applyBorder="1" applyAlignment="1" applyProtection="1">
      <alignment horizontal="center" vertical="center"/>
    </xf>
    <xf numFmtId="0" fontId="89" fillId="3" borderId="3" xfId="4" applyFont="1" applyFill="1" applyBorder="1" applyAlignment="1" applyProtection="1">
      <alignment horizontal="center" vertical="center"/>
    </xf>
    <xf numFmtId="0" fontId="89" fillId="3" borderId="4" xfId="4" applyFont="1" applyFill="1" applyBorder="1" applyAlignment="1" applyProtection="1">
      <alignment horizontal="center" vertical="center"/>
    </xf>
    <xf numFmtId="0" fontId="15" fillId="3" borderId="7" xfId="4" applyFont="1" applyFill="1" applyBorder="1" applyAlignment="1" applyProtection="1">
      <alignment horizontal="center" vertical="center"/>
    </xf>
    <xf numFmtId="0" fontId="15" fillId="3" borderId="8" xfId="4" applyFont="1" applyFill="1" applyBorder="1" applyAlignment="1" applyProtection="1">
      <alignment horizontal="center" vertical="center"/>
    </xf>
    <xf numFmtId="0" fontId="15" fillId="3" borderId="9" xfId="4" applyFont="1" applyFill="1" applyBorder="1" applyAlignment="1" applyProtection="1">
      <alignment horizontal="center" vertical="center"/>
    </xf>
    <xf numFmtId="0" fontId="15" fillId="3" borderId="20" xfId="4" applyFont="1" applyFill="1" applyBorder="1" applyAlignment="1" applyProtection="1">
      <alignment horizontal="center" vertical="center"/>
    </xf>
    <xf numFmtId="0" fontId="15" fillId="3" borderId="18" xfId="4" applyFont="1" applyFill="1" applyBorder="1" applyAlignment="1" applyProtection="1">
      <alignment horizontal="center" vertical="center"/>
    </xf>
    <xf numFmtId="0" fontId="15" fillId="3" borderId="19" xfId="4" applyFont="1" applyFill="1" applyBorder="1" applyAlignment="1" applyProtection="1">
      <alignment horizontal="center" vertical="center"/>
    </xf>
    <xf numFmtId="0" fontId="15" fillId="3" borderId="0" xfId="4" applyFont="1" applyFill="1" applyBorder="1" applyAlignment="1" applyProtection="1">
      <alignment horizontal="center" vertical="center"/>
    </xf>
    <xf numFmtId="0" fontId="15" fillId="3" borderId="1" xfId="4" applyFont="1" applyFill="1" applyBorder="1" applyAlignment="1" applyProtection="1">
      <alignment horizontal="center" vertical="center"/>
    </xf>
    <xf numFmtId="0" fontId="37" fillId="3" borderId="7" xfId="4" applyFont="1" applyFill="1" applyBorder="1" applyAlignment="1" applyProtection="1">
      <alignment horizontal="left" vertical="center" wrapText="1"/>
    </xf>
    <xf numFmtId="0" fontId="37" fillId="3" borderId="8" xfId="4" applyFont="1" applyFill="1" applyBorder="1" applyAlignment="1" applyProtection="1">
      <alignment horizontal="left" vertical="center"/>
    </xf>
    <xf numFmtId="0" fontId="37" fillId="3" borderId="9" xfId="4" applyFont="1" applyFill="1" applyBorder="1" applyAlignment="1" applyProtection="1">
      <alignment horizontal="left" vertical="center"/>
    </xf>
    <xf numFmtId="0" fontId="37" fillId="3" borderId="2" xfId="4" applyFont="1" applyFill="1" applyBorder="1" applyAlignment="1" applyProtection="1">
      <alignment horizontal="left" vertical="center"/>
    </xf>
    <xf numFmtId="0" fontId="37" fillId="3" borderId="0" xfId="4" applyFont="1" applyFill="1" applyBorder="1" applyAlignment="1" applyProtection="1">
      <alignment horizontal="left" vertical="center"/>
    </xf>
    <xf numFmtId="0" fontId="37" fillId="3" borderId="1" xfId="4" applyFont="1" applyFill="1" applyBorder="1" applyAlignment="1" applyProtection="1">
      <alignment horizontal="left" vertical="center"/>
    </xf>
    <xf numFmtId="0" fontId="37" fillId="3" borderId="5" xfId="4" applyFont="1" applyFill="1" applyBorder="1" applyAlignment="1" applyProtection="1">
      <alignment horizontal="left" vertical="center"/>
    </xf>
    <xf numFmtId="0" fontId="37" fillId="3" borderId="3" xfId="4" applyFont="1" applyFill="1" applyBorder="1" applyAlignment="1" applyProtection="1">
      <alignment horizontal="left" vertical="center"/>
    </xf>
    <xf numFmtId="0" fontId="37" fillId="3" borderId="4" xfId="4"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71" fillId="0" borderId="1" xfId="0" applyFont="1" applyFill="1" applyBorder="1" applyAlignment="1" applyProtection="1">
      <alignment horizontal="right"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13" fillId="0" borderId="1" xfId="4" applyFont="1" applyFill="1" applyBorder="1" applyAlignment="1" applyProtection="1">
      <alignment horizontal="center" vertical="center"/>
    </xf>
    <xf numFmtId="49" fontId="28" fillId="6" borderId="7" xfId="4" applyNumberFormat="1" applyFont="1" applyFill="1" applyBorder="1" applyAlignment="1" applyProtection="1">
      <alignment horizontal="left" vertical="top" wrapText="1"/>
      <protection locked="0"/>
    </xf>
    <xf numFmtId="49" fontId="28" fillId="6" borderId="8" xfId="4" applyNumberFormat="1" applyFont="1" applyFill="1" applyBorder="1" applyAlignment="1" applyProtection="1">
      <alignment horizontal="left" vertical="top" wrapText="1"/>
      <protection locked="0"/>
    </xf>
    <xf numFmtId="49" fontId="28" fillId="6" borderId="30" xfId="4" applyNumberFormat="1" applyFont="1" applyFill="1" applyBorder="1" applyAlignment="1" applyProtection="1">
      <alignment horizontal="left" vertical="top" wrapText="1"/>
      <protection locked="0"/>
    </xf>
    <xf numFmtId="49" fontId="28" fillId="6" borderId="2" xfId="4" applyNumberFormat="1" applyFont="1" applyFill="1" applyBorder="1" applyAlignment="1" applyProtection="1">
      <alignment horizontal="left" vertical="top" wrapText="1"/>
      <protection locked="0"/>
    </xf>
    <xf numFmtId="49" fontId="28" fillId="6" borderId="0" xfId="4" applyNumberFormat="1" applyFont="1" applyFill="1" applyBorder="1" applyAlignment="1" applyProtection="1">
      <alignment horizontal="left" vertical="top" wrapText="1"/>
      <protection locked="0"/>
    </xf>
    <xf numFmtId="49" fontId="28" fillId="6" borderId="28" xfId="4" applyNumberFormat="1" applyFont="1" applyFill="1" applyBorder="1" applyAlignment="1" applyProtection="1">
      <alignment horizontal="left" vertical="top" wrapText="1"/>
      <protection locked="0"/>
    </xf>
    <xf numFmtId="49" fontId="28" fillId="6" borderId="20" xfId="4" applyNumberFormat="1" applyFont="1" applyFill="1" applyBorder="1" applyAlignment="1" applyProtection="1">
      <alignment horizontal="left" vertical="top" wrapText="1"/>
      <protection locked="0"/>
    </xf>
    <xf numFmtId="49" fontId="28" fillId="6" borderId="18" xfId="4" applyNumberFormat="1" applyFont="1" applyFill="1" applyBorder="1" applyAlignment="1" applyProtection="1">
      <alignment horizontal="left" vertical="top" wrapText="1"/>
      <protection locked="0"/>
    </xf>
    <xf numFmtId="49" fontId="28" fillId="6" borderId="29" xfId="4" applyNumberFormat="1" applyFont="1" applyFill="1" applyBorder="1" applyAlignment="1" applyProtection="1">
      <alignment horizontal="left" vertical="top" wrapText="1"/>
      <protection locked="0"/>
    </xf>
    <xf numFmtId="0" fontId="13" fillId="0" borderId="0" xfId="4" applyFont="1" applyBorder="1" applyAlignment="1" applyProtection="1">
      <alignment horizontal="center" vertical="center"/>
    </xf>
    <xf numFmtId="0" fontId="13" fillId="0" borderId="1" xfId="4" applyFont="1" applyBorder="1" applyAlignment="1" applyProtection="1">
      <alignment horizontal="center" vertical="center"/>
    </xf>
    <xf numFmtId="49" fontId="30" fillId="0" borderId="3" xfId="0" applyNumberFormat="1" applyFont="1" applyBorder="1" applyAlignment="1" applyProtection="1">
      <alignment horizontal="center" vertical="center"/>
    </xf>
    <xf numFmtId="0" fontId="12" fillId="0" borderId="8" xfId="0" applyFont="1" applyBorder="1" applyAlignment="1" applyProtection="1">
      <alignment horizontal="center" vertical="center"/>
    </xf>
    <xf numFmtId="49" fontId="28" fillId="6" borderId="22" xfId="4" applyNumberFormat="1" applyFont="1" applyFill="1" applyBorder="1" applyAlignment="1" applyProtection="1">
      <alignment horizontal="left" vertical="center"/>
      <protection locked="0"/>
    </xf>
    <xf numFmtId="49" fontId="28" fillId="6" borderId="23" xfId="4" applyNumberFormat="1" applyFont="1" applyFill="1" applyBorder="1" applyAlignment="1" applyProtection="1">
      <alignment horizontal="left" vertical="center"/>
      <protection locked="0"/>
    </xf>
    <xf numFmtId="49" fontId="28" fillId="6" borderId="26" xfId="4" applyNumberFormat="1" applyFont="1" applyFill="1" applyBorder="1" applyAlignment="1" applyProtection="1">
      <alignment horizontal="left" vertical="center"/>
      <protection locked="0"/>
    </xf>
    <xf numFmtId="49" fontId="30" fillId="6" borderId="22" xfId="0" applyNumberFormat="1" applyFont="1" applyFill="1" applyBorder="1" applyAlignment="1" applyProtection="1">
      <alignment vertical="center"/>
      <protection locked="0"/>
    </xf>
    <xf numFmtId="49" fontId="30" fillId="6" borderId="26" xfId="0" applyNumberFormat="1" applyFont="1" applyFill="1" applyBorder="1" applyAlignment="1" applyProtection="1">
      <alignment vertical="center"/>
      <protection locked="0"/>
    </xf>
    <xf numFmtId="49" fontId="30" fillId="6" borderId="23" xfId="0" applyNumberFormat="1" applyFont="1" applyFill="1" applyBorder="1" applyAlignment="1" applyProtection="1">
      <alignment vertical="center"/>
      <protection locked="0"/>
    </xf>
    <xf numFmtId="49" fontId="28" fillId="6" borderId="22" xfId="4" applyNumberFormat="1" applyFont="1" applyFill="1" applyBorder="1" applyAlignment="1" applyProtection="1">
      <alignment vertical="center"/>
      <protection locked="0"/>
    </xf>
    <xf numFmtId="49" fontId="28" fillId="6" borderId="23" xfId="4" applyNumberFormat="1" applyFont="1" applyFill="1" applyBorder="1" applyAlignment="1" applyProtection="1">
      <alignment vertical="center"/>
      <protection locked="0"/>
    </xf>
    <xf numFmtId="49" fontId="28" fillId="6" borderId="26" xfId="4" applyNumberFormat="1" applyFont="1" applyFill="1" applyBorder="1" applyAlignment="1" applyProtection="1">
      <alignment vertical="center"/>
      <protection locked="0"/>
    </xf>
    <xf numFmtId="49" fontId="30" fillId="6" borderId="23" xfId="0" applyNumberFormat="1" applyFont="1" applyFill="1" applyBorder="1" applyAlignment="1" applyProtection="1">
      <alignment horizontal="left" vertical="center"/>
      <protection locked="0"/>
    </xf>
    <xf numFmtId="49" fontId="28" fillId="6" borderId="22" xfId="0" applyNumberFormat="1" applyFont="1" applyFill="1" applyBorder="1" applyAlignment="1" applyProtection="1">
      <alignment horizontal="left" vertical="center"/>
      <protection locked="0"/>
    </xf>
    <xf numFmtId="49" fontId="28" fillId="6" borderId="23" xfId="0" applyNumberFormat="1" applyFont="1" applyFill="1" applyBorder="1" applyAlignment="1" applyProtection="1">
      <alignment horizontal="left" vertical="center"/>
      <protection locked="0"/>
    </xf>
    <xf numFmtId="49" fontId="28" fillId="6" borderId="26" xfId="0" applyNumberFormat="1" applyFont="1" applyFill="1" applyBorder="1" applyAlignment="1" applyProtection="1">
      <alignment horizontal="left" vertical="center"/>
      <protection locked="0"/>
    </xf>
    <xf numFmtId="49" fontId="28" fillId="6" borderId="16" xfId="4" applyNumberFormat="1" applyFont="1" applyFill="1" applyBorder="1" applyAlignment="1" applyProtection="1">
      <alignment vertical="center"/>
      <protection locked="0"/>
    </xf>
    <xf numFmtId="49" fontId="28" fillId="6" borderId="21" xfId="4" applyNumberFormat="1" applyFont="1" applyFill="1" applyBorder="1" applyAlignment="1" applyProtection="1">
      <alignment vertical="center"/>
      <protection locked="0"/>
    </xf>
    <xf numFmtId="169" fontId="28" fillId="0" borderId="1" xfId="4" applyNumberFormat="1" applyFont="1" applyFill="1" applyBorder="1" applyAlignment="1" applyProtection="1">
      <alignment horizontal="center" vertical="center"/>
    </xf>
    <xf numFmtId="49" fontId="28" fillId="6" borderId="16" xfId="4" applyNumberFormat="1" applyFont="1" applyFill="1" applyBorder="1" applyAlignment="1" applyProtection="1">
      <alignment horizontal="left" vertical="center"/>
      <protection locked="0"/>
    </xf>
    <xf numFmtId="49" fontId="28" fillId="6" borderId="21" xfId="4" applyNumberFormat="1" applyFont="1" applyFill="1" applyBorder="1" applyAlignment="1" applyProtection="1">
      <alignment horizontal="left" vertical="center"/>
      <protection locked="0"/>
    </xf>
    <xf numFmtId="0" fontId="28" fillId="0" borderId="1" xfId="4" applyFont="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 xfId="0" applyNumberFormat="1" applyFont="1" applyFill="1" applyBorder="1" applyAlignment="1" applyProtection="1">
      <alignment horizontal="center" vertical="center"/>
    </xf>
    <xf numFmtId="0" fontId="23" fillId="6" borderId="22" xfId="0" applyFont="1" applyFill="1" applyBorder="1" applyAlignment="1" applyProtection="1">
      <alignment horizontal="left" vertical="center" wrapText="1"/>
      <protection locked="0"/>
    </xf>
    <xf numFmtId="0" fontId="23" fillId="6" borderId="26" xfId="0" applyFont="1" applyFill="1" applyBorder="1" applyAlignment="1" applyProtection="1">
      <alignment horizontal="left" vertical="center" wrapText="1"/>
      <protection locked="0"/>
    </xf>
    <xf numFmtId="0" fontId="28" fillId="0" borderId="0" xfId="4" applyFont="1" applyFill="1" applyBorder="1" applyAlignment="1" applyProtection="1">
      <alignment horizontal="right" vertical="center"/>
    </xf>
    <xf numFmtId="0" fontId="0" fillId="0" borderId="0" xfId="0" applyBorder="1" applyAlignment="1" applyProtection="1">
      <alignment horizontal="right" vertical="center"/>
    </xf>
    <xf numFmtId="49" fontId="30" fillId="6" borderId="22" xfId="0" applyNumberFormat="1" applyFont="1" applyFill="1" applyBorder="1" applyAlignment="1" applyProtection="1">
      <alignment horizontal="left" vertical="center"/>
      <protection locked="0"/>
    </xf>
    <xf numFmtId="49" fontId="30" fillId="6" borderId="26" xfId="0" applyNumberFormat="1" applyFont="1" applyFill="1" applyBorder="1" applyAlignment="1" applyProtection="1">
      <alignment horizontal="left" vertical="center"/>
      <protection locked="0"/>
    </xf>
    <xf numFmtId="0" fontId="30" fillId="6" borderId="22" xfId="0" applyFont="1" applyFill="1" applyBorder="1" applyAlignment="1" applyProtection="1">
      <alignment vertical="center"/>
      <protection locked="0"/>
    </xf>
    <xf numFmtId="0" fontId="30" fillId="6" borderId="22" xfId="0" applyFont="1" applyFill="1" applyBorder="1" applyAlignment="1" applyProtection="1">
      <alignment horizontal="left" vertical="center"/>
      <protection locked="0"/>
    </xf>
    <xf numFmtId="0" fontId="30" fillId="6" borderId="26" xfId="0" applyFont="1" applyFill="1" applyBorder="1" applyAlignment="1" applyProtection="1">
      <alignment horizontal="left" vertical="center"/>
      <protection locked="0"/>
    </xf>
    <xf numFmtId="0" fontId="61" fillId="3" borderId="7" xfId="4" applyFont="1" applyFill="1" applyBorder="1" applyAlignment="1" applyProtection="1">
      <alignment horizontal="center" vertical="center"/>
    </xf>
    <xf numFmtId="0" fontId="61" fillId="3" borderId="8" xfId="4" applyFont="1" applyFill="1" applyBorder="1" applyAlignment="1" applyProtection="1">
      <alignment horizontal="center" vertical="center"/>
    </xf>
    <xf numFmtId="0" fontId="61" fillId="3" borderId="9" xfId="4" applyFont="1" applyFill="1" applyBorder="1" applyAlignment="1" applyProtection="1">
      <alignment horizontal="center" vertical="center"/>
    </xf>
    <xf numFmtId="0" fontId="61" fillId="3" borderId="5" xfId="4" applyFont="1" applyFill="1" applyBorder="1" applyAlignment="1" applyProtection="1">
      <alignment horizontal="center" vertical="center"/>
    </xf>
    <xf numFmtId="0" fontId="61" fillId="3" borderId="3" xfId="4" applyFont="1" applyFill="1" applyBorder="1" applyAlignment="1" applyProtection="1">
      <alignment horizontal="center" vertical="center"/>
    </xf>
    <xf numFmtId="0" fontId="61" fillId="3" borderId="4" xfId="4"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5" fillId="0" borderId="14" xfId="0" applyFont="1" applyBorder="1" applyAlignment="1" applyProtection="1">
      <alignment horizontal="right" vertical="center"/>
    </xf>
    <xf numFmtId="0" fontId="5" fillId="0" borderId="13" xfId="0" applyFont="1" applyBorder="1" applyAlignment="1" applyProtection="1">
      <alignment horizontal="right" vertical="center"/>
    </xf>
    <xf numFmtId="0" fontId="5" fillId="0" borderId="15" xfId="0" applyFont="1" applyBorder="1" applyAlignment="1" applyProtection="1">
      <alignment horizontal="right" vertical="center"/>
    </xf>
    <xf numFmtId="3" fontId="59" fillId="7" borderId="14" xfId="0" applyNumberFormat="1" applyFont="1" applyFill="1" applyBorder="1" applyAlignment="1" applyProtection="1">
      <alignment horizontal="center" vertical="center"/>
    </xf>
    <xf numFmtId="3" fontId="59" fillId="7" borderId="13" xfId="0" applyNumberFormat="1" applyFont="1" applyFill="1" applyBorder="1" applyAlignment="1" applyProtection="1">
      <alignment horizontal="center" vertical="center"/>
    </xf>
    <xf numFmtId="3" fontId="59" fillId="7" borderId="15" xfId="0" applyNumberFormat="1" applyFont="1" applyFill="1" applyBorder="1" applyAlignment="1" applyProtection="1">
      <alignment horizontal="center" vertical="center"/>
    </xf>
    <xf numFmtId="165" fontId="33" fillId="9" borderId="14" xfId="0" applyNumberFormat="1" applyFont="1" applyFill="1" applyBorder="1" applyAlignment="1" applyProtection="1">
      <alignment horizontal="center" vertical="center"/>
    </xf>
    <xf numFmtId="165" fontId="33" fillId="9" borderId="15" xfId="0" applyNumberFormat="1" applyFont="1" applyFill="1" applyBorder="1" applyAlignment="1" applyProtection="1">
      <alignment horizontal="center" vertical="center"/>
    </xf>
    <xf numFmtId="165" fontId="7" fillId="8" borderId="14" xfId="0" applyNumberFormat="1" applyFont="1" applyFill="1" applyBorder="1" applyAlignment="1" applyProtection="1">
      <alignment horizontal="center" vertical="center"/>
    </xf>
    <xf numFmtId="165" fontId="7" fillId="8" borderId="13" xfId="0" applyNumberFormat="1" applyFont="1" applyFill="1" applyBorder="1" applyAlignment="1" applyProtection="1">
      <alignment horizontal="center" vertical="center"/>
    </xf>
    <xf numFmtId="165" fontId="7" fillId="8" borderId="15" xfId="0" applyNumberFormat="1" applyFont="1" applyFill="1" applyBorder="1" applyAlignment="1" applyProtection="1">
      <alignment horizontal="center" vertical="center"/>
    </xf>
    <xf numFmtId="0" fontId="58" fillId="0" borderId="13" xfId="4" applyFont="1" applyBorder="1" applyAlignment="1" applyProtection="1">
      <alignment horizontal="right" vertical="center"/>
    </xf>
    <xf numFmtId="0" fontId="58" fillId="0" borderId="15" xfId="4" applyFont="1" applyBorder="1" applyAlignment="1" applyProtection="1">
      <alignment horizontal="right" vertical="center"/>
    </xf>
    <xf numFmtId="165" fontId="33" fillId="0" borderId="14" xfId="0" applyNumberFormat="1" applyFont="1" applyBorder="1" applyAlignment="1" applyProtection="1">
      <alignment horizontal="center" vertical="center"/>
    </xf>
    <xf numFmtId="165" fontId="33" fillId="0" borderId="15" xfId="0" applyNumberFormat="1" applyFont="1" applyBorder="1" applyAlignment="1" applyProtection="1">
      <alignment horizontal="center" vertical="center"/>
    </xf>
    <xf numFmtId="0" fontId="33" fillId="9" borderId="14" xfId="0" applyFont="1" applyFill="1" applyBorder="1" applyAlignment="1" applyProtection="1">
      <alignment horizontal="left" vertical="center"/>
    </xf>
    <xf numFmtId="0" fontId="33" fillId="9" borderId="13" xfId="0" applyFont="1" applyFill="1" applyBorder="1" applyAlignment="1" applyProtection="1">
      <alignment horizontal="left" vertical="center"/>
    </xf>
    <xf numFmtId="0" fontId="34" fillId="3" borderId="14" xfId="0" applyFont="1" applyFill="1" applyBorder="1" applyAlignment="1" applyProtection="1">
      <alignment horizontal="center" vertical="center"/>
    </xf>
    <xf numFmtId="0" fontId="34" fillId="3" borderId="15" xfId="0" applyFont="1" applyFill="1" applyBorder="1" applyAlignment="1" applyProtection="1">
      <alignment horizontal="center" vertical="center"/>
    </xf>
    <xf numFmtId="0" fontId="34" fillId="3" borderId="6" xfId="0" applyFont="1" applyFill="1" applyBorder="1" applyAlignment="1" applyProtection="1">
      <alignment horizontal="center" vertical="center"/>
    </xf>
    <xf numFmtId="165" fontId="33" fillId="9" borderId="7" xfId="0" applyNumberFormat="1" applyFont="1" applyFill="1" applyBorder="1" applyAlignment="1" applyProtection="1">
      <alignment horizontal="center" vertical="center"/>
    </xf>
    <xf numFmtId="165" fontId="33" fillId="9" borderId="9" xfId="0" applyNumberFormat="1" applyFont="1" applyFill="1" applyBorder="1" applyAlignment="1" applyProtection="1">
      <alignment horizontal="center" vertical="center"/>
    </xf>
    <xf numFmtId="165" fontId="33" fillId="9" borderId="2" xfId="0" applyNumberFormat="1" applyFont="1" applyFill="1" applyBorder="1" applyAlignment="1" applyProtection="1">
      <alignment horizontal="center" vertical="center"/>
    </xf>
    <xf numFmtId="165" fontId="33" fillId="9" borderId="1" xfId="0" applyNumberFormat="1" applyFont="1" applyFill="1" applyBorder="1" applyAlignment="1" applyProtection="1">
      <alignment horizontal="center" vertical="center"/>
    </xf>
    <xf numFmtId="165" fontId="33" fillId="9" borderId="5" xfId="0" applyNumberFormat="1" applyFont="1" applyFill="1" applyBorder="1" applyAlignment="1" applyProtection="1">
      <alignment horizontal="center" vertical="center"/>
    </xf>
    <xf numFmtId="165" fontId="33" fillId="9" borderId="4" xfId="0" applyNumberFormat="1" applyFont="1" applyFill="1" applyBorder="1" applyAlignment="1" applyProtection="1">
      <alignment horizontal="center" vertical="center"/>
    </xf>
    <xf numFmtId="0" fontId="6" fillId="3" borderId="14" xfId="0" applyFont="1" applyFill="1" applyBorder="1" applyAlignment="1" applyProtection="1">
      <alignment horizontal="left" vertical="center"/>
    </xf>
    <xf numFmtId="0" fontId="6" fillId="3" borderId="13"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0" fillId="9" borderId="7" xfId="0" applyFill="1" applyBorder="1" applyAlignment="1" applyProtection="1">
      <alignment horizontal="center" vertical="center"/>
    </xf>
    <xf numFmtId="0" fontId="0" fillId="9" borderId="8"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2" xfId="0" applyFill="1" applyBorder="1" applyAlignment="1" applyProtection="1">
      <alignment horizontal="center" vertical="center"/>
    </xf>
    <xf numFmtId="0" fontId="0" fillId="9" borderId="0" xfId="0" applyFill="1" applyBorder="1" applyAlignment="1" applyProtection="1">
      <alignment horizontal="center" vertical="center"/>
    </xf>
    <xf numFmtId="0" fontId="0" fillId="9" borderId="1"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9" borderId="3" xfId="0" applyFill="1" applyBorder="1" applyAlignment="1" applyProtection="1">
      <alignment horizontal="center" vertical="center"/>
    </xf>
    <xf numFmtId="0" fontId="0" fillId="9" borderId="4" xfId="0" applyFill="1" applyBorder="1" applyAlignment="1" applyProtection="1">
      <alignment horizontal="center" vertical="center"/>
    </xf>
    <xf numFmtId="4" fontId="23" fillId="0" borderId="2" xfId="0" applyNumberFormat="1" applyFont="1" applyBorder="1" applyAlignment="1" applyProtection="1">
      <alignment horizontal="center" vertical="center"/>
    </xf>
    <xf numFmtId="4" fontId="23" fillId="0" borderId="0" xfId="0" applyNumberFormat="1" applyFont="1" applyBorder="1" applyAlignment="1" applyProtection="1">
      <alignment horizontal="center" vertical="center"/>
    </xf>
    <xf numFmtId="168" fontId="34" fillId="9" borderId="14" xfId="0" applyNumberFormat="1" applyFont="1" applyFill="1" applyBorder="1" applyAlignment="1" applyProtection="1">
      <alignment horizontal="left" vertical="center"/>
    </xf>
    <xf numFmtId="168" fontId="34" fillId="9" borderId="13" xfId="0" applyNumberFormat="1" applyFont="1" applyFill="1" applyBorder="1" applyAlignment="1" applyProtection="1">
      <alignment horizontal="left" vertical="center"/>
    </xf>
    <xf numFmtId="168" fontId="34" fillId="9" borderId="15" xfId="0" applyNumberFormat="1" applyFont="1" applyFill="1" applyBorder="1" applyAlignment="1" applyProtection="1">
      <alignment horizontal="left" vertical="center"/>
    </xf>
    <xf numFmtId="2" fontId="34" fillId="0" borderId="6" xfId="0" applyNumberFormat="1" applyFont="1" applyBorder="1" applyAlignment="1" applyProtection="1">
      <alignment horizontal="right" vertical="center"/>
      <protection locked="0"/>
    </xf>
    <xf numFmtId="4" fontId="33" fillId="9" borderId="14" xfId="0" applyNumberFormat="1" applyFont="1" applyFill="1" applyBorder="1" applyAlignment="1" applyProtection="1">
      <alignment horizontal="right" vertical="center"/>
    </xf>
    <xf numFmtId="4" fontId="33" fillId="9" borderId="15" xfId="0" applyNumberFormat="1" applyFont="1" applyFill="1" applyBorder="1" applyAlignment="1" applyProtection="1">
      <alignment horizontal="right" vertical="center"/>
    </xf>
    <xf numFmtId="0" fontId="22" fillId="0" borderId="2"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1" xfId="0" applyFont="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98" fillId="6" borderId="2" xfId="0" applyFont="1" applyFill="1" applyBorder="1" applyAlignment="1" applyProtection="1">
      <alignment horizontal="left" vertical="center"/>
    </xf>
    <xf numFmtId="0" fontId="34" fillId="3" borderId="10" xfId="0" applyFont="1" applyFill="1" applyBorder="1" applyAlignment="1" applyProtection="1">
      <alignment horizontal="center" vertical="center" wrapText="1"/>
    </xf>
    <xf numFmtId="0" fontId="34" fillId="3" borderId="11" xfId="0" applyFont="1" applyFill="1" applyBorder="1" applyAlignment="1" applyProtection="1">
      <alignment horizontal="center" vertical="center" wrapText="1"/>
    </xf>
    <xf numFmtId="0" fontId="34" fillId="3" borderId="12" xfId="0" applyFont="1" applyFill="1" applyBorder="1" applyAlignment="1" applyProtection="1">
      <alignment horizontal="center" vertical="center" wrapText="1"/>
    </xf>
    <xf numFmtId="0" fontId="34" fillId="3" borderId="11" xfId="0" applyFont="1" applyFill="1" applyBorder="1" applyAlignment="1" applyProtection="1">
      <alignment horizontal="center" vertical="center"/>
    </xf>
    <xf numFmtId="0" fontId="34" fillId="3" borderId="12" xfId="0" applyFont="1" applyFill="1" applyBorder="1" applyAlignment="1" applyProtection="1">
      <alignment horizontal="center" vertical="center"/>
    </xf>
    <xf numFmtId="0" fontId="33" fillId="9" borderId="15" xfId="0" applyFont="1" applyFill="1" applyBorder="1" applyAlignment="1" applyProtection="1">
      <alignment horizontal="left" vertical="center"/>
    </xf>
    <xf numFmtId="4" fontId="30" fillId="0" borderId="2" xfId="0" applyNumberFormat="1" applyFont="1" applyBorder="1" applyAlignment="1" applyProtection="1">
      <alignment horizontal="center" vertical="top" wrapText="1"/>
    </xf>
    <xf numFmtId="4" fontId="30" fillId="0" borderId="0" xfId="0" applyNumberFormat="1" applyFont="1" applyBorder="1" applyAlignment="1" applyProtection="1">
      <alignment horizontal="center" vertical="top" wrapText="1"/>
    </xf>
    <xf numFmtId="4" fontId="30" fillId="0" borderId="1" xfId="0" applyNumberFormat="1" applyFont="1" applyBorder="1" applyAlignment="1" applyProtection="1">
      <alignment horizontal="center" vertical="top" wrapText="1"/>
    </xf>
    <xf numFmtId="9" fontId="0" fillId="9" borderId="6" xfId="0" applyNumberFormat="1" applyFill="1" applyBorder="1" applyAlignment="1" applyProtection="1">
      <alignment horizontal="center" vertical="center"/>
    </xf>
    <xf numFmtId="0" fontId="0" fillId="9" borderId="6" xfId="0" applyFill="1" applyBorder="1" applyAlignment="1" applyProtection="1">
      <alignment horizontal="center" vertical="center"/>
    </xf>
    <xf numFmtId="2" fontId="34" fillId="9" borderId="6" xfId="0" applyNumberFormat="1" applyFont="1" applyFill="1" applyBorder="1" applyAlignment="1" applyProtection="1">
      <alignment horizontal="right" vertical="center"/>
    </xf>
    <xf numFmtId="0" fontId="73" fillId="9" borderId="14"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72" fillId="6" borderId="2" xfId="0" applyFont="1" applyFill="1" applyBorder="1" applyAlignment="1" applyProtection="1">
      <alignment horizontal="left" vertical="center" wrapText="1"/>
    </xf>
    <xf numFmtId="0" fontId="72" fillId="6" borderId="0" xfId="0" applyFont="1" applyFill="1" applyBorder="1" applyAlignment="1" applyProtection="1">
      <alignment horizontal="left" vertical="center" wrapText="1"/>
    </xf>
    <xf numFmtId="0" fontId="72" fillId="6" borderId="1" xfId="0" applyFont="1" applyFill="1" applyBorder="1" applyAlignment="1" applyProtection="1">
      <alignment horizontal="left" vertical="center" wrapText="1"/>
    </xf>
    <xf numFmtId="49" fontId="34" fillId="3" borderId="10" xfId="0" applyNumberFormat="1" applyFont="1" applyFill="1" applyBorder="1" applyAlignment="1" applyProtection="1">
      <alignment horizontal="center" vertical="center" wrapText="1"/>
    </xf>
    <xf numFmtId="49" fontId="34" fillId="3" borderId="11" xfId="0" applyNumberFormat="1" applyFont="1" applyFill="1" applyBorder="1" applyAlignment="1" applyProtection="1">
      <alignment horizontal="center" vertical="center" wrapText="1"/>
    </xf>
    <xf numFmtId="49" fontId="34" fillId="3" borderId="12" xfId="0" applyNumberFormat="1" applyFont="1" applyFill="1" applyBorder="1" applyAlignment="1" applyProtection="1">
      <alignment horizontal="center" vertical="center" wrapText="1"/>
    </xf>
    <xf numFmtId="0" fontId="34" fillId="3" borderId="7" xfId="0" applyFont="1" applyFill="1" applyBorder="1" applyAlignment="1" applyProtection="1">
      <alignment horizontal="center" vertical="center"/>
    </xf>
    <xf numFmtId="0" fontId="34" fillId="3" borderId="9" xfId="0" applyFont="1" applyFill="1" applyBorder="1" applyAlignment="1" applyProtection="1">
      <alignment horizontal="center" vertical="center"/>
    </xf>
    <xf numFmtId="0" fontId="34" fillId="3" borderId="2" xfId="0" applyFont="1" applyFill="1" applyBorder="1" applyAlignment="1" applyProtection="1">
      <alignment horizontal="center" vertical="center"/>
    </xf>
    <xf numFmtId="0" fontId="34" fillId="3" borderId="1" xfId="0" applyFont="1" applyFill="1" applyBorder="1" applyAlignment="1" applyProtection="1">
      <alignment horizontal="center" vertical="center"/>
    </xf>
    <xf numFmtId="0" fontId="34" fillId="3" borderId="5" xfId="0" applyFont="1" applyFill="1" applyBorder="1" applyAlignment="1" applyProtection="1">
      <alignment horizontal="center" vertical="center"/>
    </xf>
    <xf numFmtId="0" fontId="34" fillId="3" borderId="4" xfId="0" applyFont="1" applyFill="1" applyBorder="1" applyAlignment="1" applyProtection="1">
      <alignment horizontal="center" vertical="center"/>
    </xf>
    <xf numFmtId="0" fontId="53" fillId="3" borderId="10" xfId="0" applyFont="1" applyFill="1" applyBorder="1" applyAlignment="1" applyProtection="1">
      <alignment horizontal="center" vertical="center" wrapText="1"/>
    </xf>
    <xf numFmtId="0" fontId="53" fillId="3" borderId="11" xfId="0" applyFont="1" applyFill="1" applyBorder="1" applyAlignment="1" applyProtection="1">
      <alignment horizontal="center" vertical="center"/>
    </xf>
    <xf numFmtId="0" fontId="53" fillId="3" borderId="12" xfId="0" applyFont="1" applyFill="1" applyBorder="1" applyAlignment="1" applyProtection="1">
      <alignment horizontal="center" vertical="center"/>
    </xf>
    <xf numFmtId="10" fontId="34" fillId="6" borderId="6" xfId="2" applyNumberFormat="1" applyFont="1" applyFill="1" applyBorder="1" applyAlignment="1" applyProtection="1">
      <alignment horizontal="center" vertical="center"/>
      <protection locked="0"/>
    </xf>
    <xf numFmtId="49" fontId="42" fillId="8" borderId="14" xfId="0" applyNumberFormat="1" applyFont="1" applyFill="1" applyBorder="1" applyAlignment="1" applyProtection="1">
      <alignment horizontal="left" vertical="center"/>
    </xf>
    <xf numFmtId="49" fontId="42" fillId="8" borderId="15" xfId="0" applyNumberFormat="1" applyFont="1" applyFill="1" applyBorder="1" applyAlignment="1" applyProtection="1">
      <alignment horizontal="left" vertical="center"/>
    </xf>
    <xf numFmtId="10" fontId="42" fillId="8" borderId="6" xfId="2" applyNumberFormat="1" applyFont="1" applyFill="1" applyBorder="1" applyAlignment="1" applyProtection="1">
      <alignment horizontal="center" vertical="center"/>
    </xf>
    <xf numFmtId="49" fontId="34" fillId="0" borderId="14" xfId="0" applyNumberFormat="1" applyFont="1" applyBorder="1" applyAlignment="1" applyProtection="1">
      <alignment horizontal="center" vertical="center"/>
      <protection locked="0"/>
    </xf>
    <xf numFmtId="49" fontId="34" fillId="0" borderId="15" xfId="0" applyNumberFormat="1" applyFont="1" applyBorder="1" applyAlignment="1" applyProtection="1">
      <alignment horizontal="center" vertical="center"/>
      <protection locked="0"/>
    </xf>
    <xf numFmtId="0" fontId="34" fillId="9" borderId="0" xfId="0" applyFont="1" applyFill="1" applyBorder="1" applyAlignment="1" applyProtection="1">
      <alignment horizontal="center" vertical="center"/>
    </xf>
    <xf numFmtId="0" fontId="34" fillId="9" borderId="1" xfId="0" applyFont="1" applyFill="1" applyBorder="1" applyAlignment="1" applyProtection="1">
      <alignment horizontal="center" vertical="center"/>
    </xf>
    <xf numFmtId="0" fontId="34" fillId="3" borderId="6"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0"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wrapText="1"/>
    </xf>
    <xf numFmtId="0" fontId="34" fillId="3" borderId="3" xfId="0" applyFont="1" applyFill="1" applyBorder="1" applyAlignment="1" applyProtection="1">
      <alignment horizontal="center" vertical="center" wrapText="1"/>
    </xf>
    <xf numFmtId="0" fontId="34" fillId="3" borderId="4" xfId="0" applyFont="1" applyFill="1" applyBorder="1" applyAlignment="1" applyProtection="1">
      <alignment horizontal="center" vertical="center" wrapText="1"/>
    </xf>
    <xf numFmtId="3" fontId="5" fillId="0" borderId="13" xfId="0" applyNumberFormat="1" applyFont="1" applyBorder="1" applyAlignment="1" applyProtection="1">
      <alignment horizontal="right" vertical="center"/>
    </xf>
    <xf numFmtId="3" fontId="5" fillId="0" borderId="15" xfId="0" applyNumberFormat="1" applyFont="1" applyBorder="1" applyAlignment="1" applyProtection="1">
      <alignment horizontal="right" vertical="center"/>
    </xf>
    <xf numFmtId="0" fontId="33" fillId="0" borderId="2"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165" fontId="33" fillId="9" borderId="10" xfId="0" applyNumberFormat="1" applyFont="1" applyFill="1" applyBorder="1" applyAlignment="1" applyProtection="1">
      <alignment horizontal="center" vertical="center"/>
    </xf>
    <xf numFmtId="165" fontId="33" fillId="9" borderId="11" xfId="0" applyNumberFormat="1" applyFont="1" applyFill="1" applyBorder="1" applyAlignment="1" applyProtection="1">
      <alignment horizontal="center" vertical="center"/>
    </xf>
    <xf numFmtId="165" fontId="33" fillId="9" borderId="12" xfId="0" applyNumberFormat="1" applyFont="1" applyFill="1" applyBorder="1" applyAlignment="1" applyProtection="1">
      <alignment horizontal="center" vertical="center"/>
    </xf>
    <xf numFmtId="0" fontId="7" fillId="8" borderId="13" xfId="0" applyFont="1" applyFill="1" applyBorder="1" applyAlignment="1" applyProtection="1">
      <alignment horizontal="center" vertical="center"/>
    </xf>
    <xf numFmtId="0" fontId="7" fillId="8" borderId="15" xfId="0" applyFont="1" applyFill="1" applyBorder="1" applyAlignment="1" applyProtection="1">
      <alignment horizontal="center" vertical="center"/>
    </xf>
    <xf numFmtId="165" fontId="33" fillId="0" borderId="10" xfId="0" applyNumberFormat="1" applyFont="1" applyBorder="1" applyAlignment="1" applyProtection="1">
      <alignment horizontal="center" vertical="center"/>
    </xf>
    <xf numFmtId="165" fontId="33" fillId="0" borderId="11" xfId="0" applyNumberFormat="1" applyFont="1" applyBorder="1" applyAlignment="1" applyProtection="1">
      <alignment horizontal="center" vertical="center"/>
    </xf>
    <xf numFmtId="165" fontId="33" fillId="0" borderId="12" xfId="0" applyNumberFormat="1" applyFont="1" applyBorder="1" applyAlignment="1" applyProtection="1">
      <alignment horizontal="center" vertical="center"/>
    </xf>
    <xf numFmtId="165" fontId="7" fillId="8" borderId="5" xfId="0" applyNumberFormat="1"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37" fillId="3" borderId="6" xfId="0" applyFont="1" applyFill="1" applyBorder="1" applyAlignment="1" applyProtection="1">
      <alignment horizontal="center" vertical="center" wrapText="1"/>
    </xf>
    <xf numFmtId="4" fontId="33" fillId="0" borderId="14" xfId="0" applyNumberFormat="1" applyFont="1" applyFill="1" applyBorder="1" applyAlignment="1" applyProtection="1">
      <alignment horizontal="center" vertical="center"/>
    </xf>
    <xf numFmtId="4" fontId="33" fillId="0" borderId="13" xfId="0" applyNumberFormat="1" applyFont="1" applyFill="1" applyBorder="1" applyAlignment="1" applyProtection="1">
      <alignment horizontal="center" vertical="center"/>
    </xf>
    <xf numFmtId="4" fontId="33" fillId="0" borderId="15" xfId="0" applyNumberFormat="1" applyFont="1" applyFill="1" applyBorder="1" applyAlignment="1" applyProtection="1">
      <alignment horizontal="center" vertical="center"/>
    </xf>
    <xf numFmtId="0" fontId="47" fillId="0" borderId="2" xfId="0" applyFont="1" applyBorder="1" applyAlignment="1" applyProtection="1">
      <alignment horizontal="left" vertical="center" wrapText="1"/>
    </xf>
    <xf numFmtId="0" fontId="47" fillId="0" borderId="0" xfId="0" applyFont="1" applyBorder="1" applyAlignment="1" applyProtection="1">
      <alignment horizontal="left" vertical="center" wrapText="1"/>
    </xf>
    <xf numFmtId="0" fontId="47" fillId="0" borderId="1" xfId="0" applyFont="1" applyBorder="1" applyAlignment="1" applyProtection="1">
      <alignment horizontal="left" vertical="center" wrapText="1"/>
    </xf>
    <xf numFmtId="4" fontId="22" fillId="0" borderId="2" xfId="0" applyNumberFormat="1" applyFont="1" applyBorder="1" applyAlignment="1" applyProtection="1">
      <alignment horizontal="center" vertical="center"/>
    </xf>
    <xf numFmtId="4" fontId="22" fillId="0" borderId="0" xfId="0" applyNumberFormat="1" applyFont="1" applyBorder="1" applyAlignment="1" applyProtection="1">
      <alignment horizontal="center" vertical="center"/>
    </xf>
    <xf numFmtId="4" fontId="22" fillId="0" borderId="1" xfId="0" applyNumberFormat="1" applyFont="1" applyBorder="1" applyAlignment="1" applyProtection="1">
      <alignment horizontal="center" vertical="center"/>
    </xf>
    <xf numFmtId="4" fontId="33" fillId="9" borderId="14" xfId="0" applyNumberFormat="1" applyFont="1" applyFill="1" applyBorder="1" applyAlignment="1" applyProtection="1">
      <alignment horizontal="left" vertical="center"/>
    </xf>
    <xf numFmtId="4" fontId="33" fillId="9" borderId="13" xfId="0" applyNumberFormat="1" applyFont="1" applyFill="1" applyBorder="1" applyAlignment="1" applyProtection="1">
      <alignment horizontal="left" vertical="center"/>
    </xf>
    <xf numFmtId="165" fontId="33" fillId="8" borderId="14" xfId="0" applyNumberFormat="1" applyFont="1" applyFill="1" applyBorder="1" applyAlignment="1" applyProtection="1">
      <alignment horizontal="left" vertical="center"/>
    </xf>
    <xf numFmtId="165" fontId="33" fillId="8" borderId="13" xfId="0" applyNumberFormat="1" applyFont="1" applyFill="1" applyBorder="1" applyAlignment="1" applyProtection="1">
      <alignment horizontal="left" vertical="center"/>
    </xf>
    <xf numFmtId="165" fontId="33" fillId="8" borderId="15" xfId="0" applyNumberFormat="1" applyFont="1" applyFill="1" applyBorder="1" applyAlignment="1" applyProtection="1">
      <alignment horizontal="left" vertical="center"/>
    </xf>
    <xf numFmtId="4" fontId="23" fillId="0" borderId="1" xfId="0" applyNumberFormat="1" applyFont="1" applyBorder="1" applyAlignment="1" applyProtection="1">
      <alignment horizontal="center" vertical="center"/>
    </xf>
    <xf numFmtId="168" fontId="36" fillId="0" borderId="5" xfId="0" applyNumberFormat="1" applyFont="1" applyBorder="1" applyAlignment="1" applyProtection="1">
      <alignment horizontal="right" vertical="center"/>
    </xf>
    <xf numFmtId="168" fontId="36" fillId="0" borderId="3" xfId="0" applyNumberFormat="1" applyFont="1" applyBorder="1" applyAlignment="1" applyProtection="1">
      <alignment horizontal="right" vertical="center"/>
    </xf>
    <xf numFmtId="168" fontId="36" fillId="0" borderId="4" xfId="0" applyNumberFormat="1" applyFont="1" applyBorder="1" applyAlignment="1" applyProtection="1">
      <alignment horizontal="right" vertical="center"/>
    </xf>
    <xf numFmtId="0" fontId="6" fillId="6" borderId="7"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34" fillId="0" borderId="5" xfId="0" applyFont="1" applyBorder="1" applyAlignment="1" applyProtection="1">
      <alignment horizontal="left" vertical="top"/>
      <protection locked="0"/>
    </xf>
    <xf numFmtId="0" fontId="34" fillId="0" borderId="3" xfId="0" applyFont="1" applyBorder="1" applyAlignment="1" applyProtection="1">
      <alignment horizontal="left" vertical="top"/>
      <protection locked="0"/>
    </xf>
    <xf numFmtId="0" fontId="34" fillId="0" borderId="4" xfId="0" applyFont="1" applyBorder="1" applyAlignment="1" applyProtection="1">
      <alignment horizontal="left" vertical="top"/>
      <protection locked="0"/>
    </xf>
    <xf numFmtId="0" fontId="34" fillId="0" borderId="14" xfId="0" applyFont="1" applyBorder="1" applyAlignment="1" applyProtection="1">
      <alignment horizontal="left" vertical="center"/>
      <protection locked="0"/>
    </xf>
    <xf numFmtId="0" fontId="34" fillId="0" borderId="13"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4" fontId="34" fillId="0" borderId="14" xfId="0" applyNumberFormat="1"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4" fontId="34" fillId="3" borderId="6" xfId="0" applyNumberFormat="1" applyFont="1" applyFill="1" applyBorder="1" applyAlignment="1" applyProtection="1">
      <alignment horizontal="center" vertical="center" wrapText="1"/>
    </xf>
    <xf numFmtId="4" fontId="34" fillId="3" borderId="6" xfId="0" applyNumberFormat="1" applyFont="1" applyFill="1" applyBorder="1" applyAlignment="1" applyProtection="1">
      <alignment horizontal="center" vertical="center"/>
    </xf>
    <xf numFmtId="4" fontId="34" fillId="0" borderId="6" xfId="0" applyNumberFormat="1" applyFont="1" applyBorder="1" applyAlignment="1" applyProtection="1">
      <alignment horizontal="right" vertical="center"/>
      <protection locked="0"/>
    </xf>
    <xf numFmtId="4" fontId="23" fillId="0" borderId="2" xfId="0" applyNumberFormat="1" applyFont="1" applyFill="1" applyBorder="1" applyAlignment="1" applyProtection="1">
      <alignment horizontal="center" vertical="center"/>
    </xf>
    <xf numFmtId="4" fontId="23" fillId="0" borderId="0" xfId="0" applyNumberFormat="1" applyFont="1" applyFill="1" applyBorder="1" applyAlignment="1" applyProtection="1">
      <alignment horizontal="center" vertical="center"/>
    </xf>
    <xf numFmtId="4" fontId="23" fillId="0" borderId="1" xfId="0" applyNumberFormat="1" applyFont="1" applyFill="1" applyBorder="1" applyAlignment="1" applyProtection="1">
      <alignment horizontal="center" vertical="center"/>
    </xf>
    <xf numFmtId="0" fontId="34" fillId="0" borderId="6" xfId="0" applyFont="1" applyBorder="1" applyAlignment="1" applyProtection="1">
      <alignment horizontal="left" vertical="center"/>
      <protection locked="0"/>
    </xf>
    <xf numFmtId="4" fontId="34" fillId="3" borderId="10" xfId="0" applyNumberFormat="1" applyFont="1" applyFill="1" applyBorder="1" applyAlignment="1" applyProtection="1">
      <alignment horizontal="right" vertical="center"/>
    </xf>
    <xf numFmtId="4" fontId="34" fillId="0" borderId="14" xfId="0" applyNumberFormat="1" applyFont="1" applyBorder="1" applyAlignment="1" applyProtection="1">
      <alignment horizontal="right" vertical="center"/>
      <protection locked="0" hidden="1"/>
    </xf>
    <xf numFmtId="4" fontId="34" fillId="0" borderId="13" xfId="0" applyNumberFormat="1" applyFont="1" applyBorder="1" applyAlignment="1" applyProtection="1">
      <alignment horizontal="right" vertical="center"/>
      <protection locked="0" hidden="1"/>
    </xf>
    <xf numFmtId="4" fontId="34" fillId="0" borderId="15" xfId="0" applyNumberFormat="1" applyFont="1" applyBorder="1" applyAlignment="1" applyProtection="1">
      <alignment horizontal="right" vertical="center"/>
      <protection locked="0" hidden="1"/>
    </xf>
    <xf numFmtId="0" fontId="34" fillId="0" borderId="7" xfId="0" applyFont="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3"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0" fillId="3" borderId="14" xfId="0" applyFont="1" applyFill="1" applyBorder="1" applyAlignment="1" applyProtection="1">
      <alignment horizontal="right" vertical="center"/>
      <protection hidden="1"/>
    </xf>
    <xf numFmtId="0" fontId="30" fillId="3" borderId="13" xfId="0" applyFont="1" applyFill="1" applyBorder="1" applyAlignment="1" applyProtection="1">
      <alignment horizontal="right" vertical="center"/>
      <protection hidden="1"/>
    </xf>
    <xf numFmtId="0" fontId="30" fillId="3" borderId="15" xfId="0" applyFont="1" applyFill="1" applyBorder="1" applyAlignment="1" applyProtection="1">
      <alignment horizontal="right" vertical="center"/>
      <protection hidden="1"/>
    </xf>
    <xf numFmtId="0" fontId="34" fillId="9" borderId="6" xfId="0" applyFont="1" applyFill="1" applyBorder="1" applyAlignment="1" applyProtection="1">
      <alignment horizontal="left" vertical="center"/>
    </xf>
    <xf numFmtId="3" fontId="34" fillId="3" borderId="6" xfId="0" applyNumberFormat="1" applyFont="1" applyFill="1" applyBorder="1" applyAlignment="1" applyProtection="1">
      <alignment horizontal="right" vertical="center"/>
    </xf>
    <xf numFmtId="165" fontId="9" fillId="8" borderId="5" xfId="0" applyNumberFormat="1" applyFont="1" applyFill="1" applyBorder="1" applyAlignment="1" applyProtection="1">
      <alignment horizontal="center" vertical="center"/>
    </xf>
    <xf numFmtId="0" fontId="9" fillId="8" borderId="3" xfId="0" applyFont="1" applyFill="1" applyBorder="1" applyAlignment="1" applyProtection="1">
      <alignment horizontal="center" vertical="center"/>
    </xf>
    <xf numFmtId="0" fontId="9" fillId="8" borderId="4" xfId="0" applyFont="1" applyFill="1" applyBorder="1" applyAlignment="1" applyProtection="1">
      <alignment horizontal="center" vertical="center"/>
    </xf>
    <xf numFmtId="4" fontId="34" fillId="0" borderId="22" xfId="0" applyNumberFormat="1"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xf numFmtId="165" fontId="23" fillId="9" borderId="10" xfId="0" applyNumberFormat="1" applyFont="1" applyFill="1" applyBorder="1" applyAlignment="1" applyProtection="1">
      <alignment horizontal="center" vertical="center"/>
    </xf>
    <xf numFmtId="165" fontId="23" fillId="9" borderId="11" xfId="0" applyNumberFormat="1"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5" fillId="0" borderId="15" xfId="0" applyFont="1" applyFill="1" applyBorder="1" applyAlignment="1" applyProtection="1">
      <alignment horizontal="right" vertical="center"/>
    </xf>
    <xf numFmtId="0" fontId="0" fillId="0" borderId="6" xfId="0" applyBorder="1" applyAlignment="1" applyProtection="1">
      <alignment vertical="center"/>
    </xf>
    <xf numFmtId="4" fontId="23" fillId="0" borderId="2" xfId="0" applyNumberFormat="1" applyFont="1" applyBorder="1" applyAlignment="1" applyProtection="1">
      <alignment horizontal="center" vertical="center" wrapText="1"/>
    </xf>
    <xf numFmtId="4" fontId="23" fillId="0" borderId="0" xfId="0" applyNumberFormat="1" applyFont="1" applyBorder="1" applyAlignment="1" applyProtection="1">
      <alignment horizontal="center" vertical="center" wrapText="1"/>
    </xf>
    <xf numFmtId="4" fontId="23" fillId="0" borderId="1" xfId="0" applyNumberFormat="1" applyFont="1" applyBorder="1" applyAlignment="1" applyProtection="1">
      <alignment horizontal="center" vertical="center" wrapText="1"/>
    </xf>
    <xf numFmtId="165" fontId="9" fillId="8" borderId="14" xfId="0" applyNumberFormat="1" applyFont="1" applyFill="1" applyBorder="1" applyAlignment="1" applyProtection="1">
      <alignment horizontal="center" vertical="center"/>
    </xf>
    <xf numFmtId="0" fontId="9" fillId="8" borderId="13"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34" fillId="9" borderId="14" xfId="0" applyFont="1" applyFill="1" applyBorder="1" applyAlignment="1" applyProtection="1">
      <alignment horizontal="left" vertical="center" wrapText="1"/>
    </xf>
    <xf numFmtId="0" fontId="0" fillId="9" borderId="13" xfId="0" applyFill="1" applyBorder="1" applyAlignment="1" applyProtection="1">
      <alignment vertical="center" wrapText="1"/>
    </xf>
    <xf numFmtId="0" fontId="34" fillId="9" borderId="7" xfId="0" applyFont="1" applyFill="1" applyBorder="1" applyAlignment="1" applyProtection="1">
      <alignment horizontal="left" vertical="center" wrapText="1"/>
    </xf>
    <xf numFmtId="0" fontId="0" fillId="9" borderId="8" xfId="0" applyFill="1" applyBorder="1" applyAlignment="1" applyProtection="1">
      <alignment vertical="center" wrapText="1"/>
    </xf>
    <xf numFmtId="0" fontId="0" fillId="9" borderId="5" xfId="0" applyFill="1" applyBorder="1" applyAlignment="1" applyProtection="1">
      <alignment vertical="center" wrapText="1"/>
    </xf>
    <xf numFmtId="0" fontId="0" fillId="9" borderId="3" xfId="0" applyFill="1" applyBorder="1" applyAlignment="1" applyProtection="1">
      <alignment vertical="center" wrapText="1"/>
    </xf>
    <xf numFmtId="4" fontId="33" fillId="3" borderId="14" xfId="0" applyNumberFormat="1" applyFont="1" applyFill="1" applyBorder="1" applyAlignment="1" applyProtection="1">
      <alignment horizontal="left" vertical="center"/>
    </xf>
    <xf numFmtId="4" fontId="33" fillId="3" borderId="13" xfId="0" applyNumberFormat="1" applyFont="1" applyFill="1" applyBorder="1" applyAlignment="1" applyProtection="1">
      <alignment horizontal="left" vertical="center"/>
    </xf>
    <xf numFmtId="4" fontId="33" fillId="3" borderId="15" xfId="0" applyNumberFormat="1" applyFont="1" applyFill="1" applyBorder="1" applyAlignment="1" applyProtection="1">
      <alignment horizontal="left" vertical="center"/>
    </xf>
    <xf numFmtId="4" fontId="33" fillId="8" borderId="5" xfId="0" applyNumberFormat="1" applyFont="1" applyFill="1" applyBorder="1" applyAlignment="1" applyProtection="1">
      <alignment horizontal="left" vertical="center"/>
    </xf>
    <xf numFmtId="4" fontId="33" fillId="8" borderId="3" xfId="0" applyNumberFormat="1" applyFont="1" applyFill="1" applyBorder="1" applyAlignment="1" applyProtection="1">
      <alignment horizontal="left" vertical="center"/>
    </xf>
    <xf numFmtId="0" fontId="6" fillId="6" borderId="14" xfId="0" applyFont="1" applyFill="1" applyBorder="1" applyAlignment="1" applyProtection="1">
      <alignment horizontal="left" vertical="center"/>
    </xf>
    <xf numFmtId="0" fontId="6" fillId="6" borderId="13" xfId="0" applyFont="1" applyFill="1" applyBorder="1" applyAlignment="1" applyProtection="1">
      <alignment horizontal="left" vertical="center"/>
    </xf>
    <xf numFmtId="0" fontId="6" fillId="6" borderId="13" xfId="0" applyFont="1" applyFill="1" applyBorder="1" applyAlignment="1" applyProtection="1">
      <alignment horizontal="right" vertical="center"/>
    </xf>
    <xf numFmtId="0" fontId="6" fillId="6" borderId="15" xfId="0" applyFont="1" applyFill="1" applyBorder="1" applyAlignment="1" applyProtection="1">
      <alignment horizontal="right" vertical="center"/>
    </xf>
    <xf numFmtId="0" fontId="15" fillId="0" borderId="0" xfId="12" applyFont="1" applyAlignment="1">
      <alignment horizontal="center" vertical="top"/>
    </xf>
    <xf numFmtId="0" fontId="4" fillId="0" borderId="3" xfId="12" applyFont="1" applyBorder="1" applyAlignment="1" applyProtection="1">
      <alignment horizontal="left" vertical="center"/>
      <protection locked="0"/>
    </xf>
    <xf numFmtId="0" fontId="4" fillId="0" borderId="0" xfId="12" applyFont="1" applyAlignment="1" applyProtection="1">
      <alignment horizontal="left" vertical="top" wrapText="1"/>
      <protection hidden="1"/>
    </xf>
    <xf numFmtId="0" fontId="4" fillId="0" borderId="0" xfId="12" applyFont="1" applyAlignment="1" applyProtection="1">
      <alignment horizontal="left" vertical="top"/>
      <protection hidden="1"/>
    </xf>
    <xf numFmtId="0" fontId="55" fillId="0" borderId="0" xfId="12" applyFont="1" applyAlignment="1" applyProtection="1">
      <alignment horizontal="left" vertical="center"/>
      <protection hidden="1"/>
    </xf>
    <xf numFmtId="0" fontId="93" fillId="0" borderId="0" xfId="10" applyFont="1" applyAlignment="1">
      <alignment horizontal="left" vertical="top" wrapText="1"/>
    </xf>
    <xf numFmtId="0" fontId="79" fillId="0" borderId="3" xfId="12" applyFont="1" applyBorder="1" applyAlignment="1" applyProtection="1">
      <alignment horizontal="left" vertical="center"/>
      <protection locked="0"/>
    </xf>
    <xf numFmtId="0" fontId="94" fillId="10" borderId="14" xfId="12" applyFont="1" applyFill="1" applyBorder="1" applyAlignment="1">
      <alignment horizontal="center"/>
    </xf>
    <xf numFmtId="0" fontId="94" fillId="10" borderId="13" xfId="12" applyFont="1" applyFill="1" applyBorder="1" applyAlignment="1">
      <alignment horizontal="center"/>
    </xf>
    <xf numFmtId="0" fontId="94" fillId="10" borderId="15" xfId="12" applyFont="1" applyFill="1" applyBorder="1" applyAlignment="1">
      <alignment horizontal="center"/>
    </xf>
    <xf numFmtId="0" fontId="94" fillId="11" borderId="14" xfId="12" applyFont="1" applyFill="1" applyBorder="1" applyAlignment="1">
      <alignment horizontal="center"/>
    </xf>
    <xf numFmtId="0" fontId="94" fillId="11" borderId="13" xfId="12" applyFont="1" applyFill="1" applyBorder="1" applyAlignment="1">
      <alignment horizontal="center"/>
    </xf>
    <xf numFmtId="0" fontId="94" fillId="11" borderId="15" xfId="12" applyFont="1" applyFill="1" applyBorder="1" applyAlignment="1">
      <alignment horizontal="center"/>
    </xf>
    <xf numFmtId="0" fontId="79" fillId="0" borderId="14" xfId="12" applyFont="1" applyBorder="1" applyAlignment="1">
      <alignment horizontal="center"/>
    </xf>
    <xf numFmtId="0" fontId="79" fillId="0" borderId="13" xfId="12" applyFont="1" applyBorder="1" applyAlignment="1">
      <alignment horizontal="center"/>
    </xf>
    <xf numFmtId="0" fontId="79" fillId="0" borderId="15" xfId="12" applyFont="1" applyBorder="1" applyAlignment="1">
      <alignment horizontal="center"/>
    </xf>
    <xf numFmtId="49" fontId="74" fillId="12" borderId="21" xfId="0" applyNumberFormat="1" applyFont="1" applyFill="1" applyBorder="1" applyAlignment="1" applyProtection="1">
      <alignment horizontal="center"/>
      <protection locked="0"/>
    </xf>
    <xf numFmtId="0" fontId="75" fillId="12" borderId="22" xfId="0" applyFont="1" applyFill="1" applyBorder="1" applyAlignment="1" applyProtection="1">
      <alignment horizontal="left" vertical="center"/>
      <protection locked="0"/>
    </xf>
    <xf numFmtId="0" fontId="75" fillId="12" borderId="26" xfId="0" applyFont="1" applyFill="1" applyBorder="1" applyAlignment="1" applyProtection="1">
      <alignment horizontal="left" vertical="center"/>
      <protection locked="0"/>
    </xf>
    <xf numFmtId="9" fontId="73" fillId="12" borderId="21" xfId="0" applyNumberFormat="1" applyFont="1" applyFill="1" applyBorder="1" applyAlignment="1" applyProtection="1">
      <alignment vertical="center"/>
      <protection locked="0"/>
    </xf>
    <xf numFmtId="0" fontId="72" fillId="12" borderId="22" xfId="0" applyFont="1" applyFill="1" applyBorder="1" applyAlignment="1" applyProtection="1">
      <alignment horizontal="left" vertical="center"/>
      <protection locked="0"/>
    </xf>
    <xf numFmtId="0" fontId="72" fillId="12" borderId="26" xfId="0" applyFont="1" applyFill="1" applyBorder="1" applyAlignment="1" applyProtection="1">
      <alignment horizontal="left" vertical="center"/>
      <protection locked="0"/>
    </xf>
    <xf numFmtId="0" fontId="6" fillId="3" borderId="4" xfId="0" applyFont="1" applyFill="1" applyBorder="1" applyProtection="1">
      <protection hidden="1"/>
    </xf>
  </cellXfs>
  <cellStyles count="13">
    <cellStyle name="Euro" xfId="8" xr:uid="{00000000-0005-0000-0000-000000000000}"/>
    <cellStyle name="Link" xfId="1" builtinId="8"/>
    <cellStyle name="Link 2" xfId="10" xr:uid="{00000000-0005-0000-0000-000002000000}"/>
    <cellStyle name="Prozent" xfId="2" builtinId="5"/>
    <cellStyle name="Standard" xfId="0" builtinId="0"/>
    <cellStyle name="Standard 2" xfId="7" xr:uid="{00000000-0005-0000-0000-000005000000}"/>
    <cellStyle name="Standard 3" xfId="9" xr:uid="{00000000-0005-0000-0000-000006000000}"/>
    <cellStyle name="Standard 4" xfId="11" xr:uid="{00000000-0005-0000-0000-000007000000}"/>
    <cellStyle name="Standard 4 2" xfId="12" xr:uid="{5C6338ED-17D2-42F8-968A-9063DA670021}"/>
    <cellStyle name="Standard_ENTNEU" xfId="3" xr:uid="{00000000-0005-0000-0000-000008000000}"/>
    <cellStyle name="Standard_HPTA9499" xfId="4" xr:uid="{00000000-0005-0000-0000-000009000000}"/>
    <cellStyle name="Summe rechts" xfId="5" xr:uid="{00000000-0005-0000-0000-00000A000000}"/>
    <cellStyle name="Währung" xfId="6" builtinId="4"/>
  </cellStyles>
  <dxfs count="40">
    <dxf>
      <font>
        <condense val="0"/>
        <extend val="0"/>
        <color indexed="62"/>
      </font>
    </dxf>
    <dxf>
      <font>
        <condense val="0"/>
        <extend val="0"/>
        <color auto="1"/>
      </font>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numFmt numFmtId="0" formatCode="General"/>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numFmt numFmtId="0" formatCode="General"/>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family val="2"/>
        <scheme val="none"/>
      </font>
      <protection locked="0" hidden="0"/>
    </dxf>
    <dxf>
      <border outline="0">
        <bottom style="thin">
          <color indexed="64"/>
        </bottom>
      </border>
    </dxf>
    <dxf>
      <font>
        <strike val="0"/>
        <outline val="0"/>
        <shadow val="0"/>
        <u val="none"/>
        <vertAlign val="baseline"/>
        <sz val="10"/>
        <name val="Arial"/>
        <family val="2"/>
        <scheme val="none"/>
      </font>
      <border diagonalUp="0" diagonalDown="0" outline="0">
        <left style="thin">
          <color indexed="64"/>
        </left>
        <right style="thin">
          <color indexed="64"/>
        </right>
        <top/>
        <bottom/>
      </border>
    </dxf>
    <dxf>
      <font>
        <condense val="0"/>
        <extend val="0"/>
        <color indexed="10"/>
      </font>
      <fill>
        <patternFill>
          <bgColor indexed="44"/>
        </patternFill>
      </fill>
    </dxf>
    <dxf>
      <font>
        <condense val="0"/>
        <extend val="0"/>
        <color indexed="10"/>
      </font>
      <fill>
        <patternFill>
          <bgColor indexed="44"/>
        </patternFill>
      </fill>
    </dxf>
    <dxf>
      <font>
        <condense val="0"/>
        <extend val="0"/>
        <color indexed="10"/>
      </font>
      <fill>
        <patternFill>
          <bgColor indexed="44"/>
        </patternFill>
      </fill>
    </dxf>
    <dxf>
      <font>
        <condense val="0"/>
        <extend val="0"/>
        <color indexed="10"/>
      </font>
      <fill>
        <patternFill>
          <bgColor indexed="44"/>
        </patternFill>
      </fill>
    </dxf>
    <dxf>
      <font>
        <condense val="0"/>
        <extend val="0"/>
        <color indexed="10"/>
      </font>
      <fill>
        <patternFill>
          <bgColor indexed="44"/>
        </patternFill>
      </fill>
    </dxf>
    <dxf>
      <font>
        <condense val="0"/>
        <extend val="0"/>
        <color indexed="10"/>
      </font>
      <fill>
        <patternFill>
          <bgColor indexed="44"/>
        </patternFill>
      </fill>
    </dxf>
    <dxf>
      <font>
        <condense val="0"/>
        <extend val="0"/>
        <color indexed="10"/>
      </font>
      <fill>
        <patternFill>
          <bgColor indexed="44"/>
        </patternFill>
      </fill>
    </dxf>
    <dxf>
      <font>
        <condense val="0"/>
        <extend val="0"/>
        <color indexed="44"/>
      </font>
      <fill>
        <patternFill>
          <bgColor indexed="44"/>
        </patternFill>
      </fill>
    </dxf>
    <dxf>
      <font>
        <condense val="0"/>
        <extend val="0"/>
        <color indexed="10"/>
      </font>
      <fill>
        <patternFill>
          <bgColor indexed="44"/>
        </patternFill>
      </fill>
    </dxf>
    <dxf>
      <font>
        <condense val="0"/>
        <extend val="0"/>
        <color indexed="10"/>
      </font>
    </dxf>
    <dxf>
      <font>
        <b val="0"/>
        <i val="0"/>
        <condense val="0"/>
        <extend val="0"/>
        <u val="none"/>
        <color indexed="8"/>
      </font>
    </dxf>
    <dxf>
      <font>
        <condense val="0"/>
        <extend val="0"/>
        <color indexed="62"/>
      </font>
    </dxf>
    <dxf>
      <font>
        <condense val="0"/>
        <extend val="0"/>
        <color indexed="62"/>
      </font>
    </dxf>
    <dxf>
      <font>
        <condense val="0"/>
        <extend val="0"/>
        <color indexed="62"/>
      </font>
    </dxf>
    <dxf>
      <font>
        <condense val="0"/>
        <extend val="0"/>
        <color indexed="62"/>
      </font>
    </dxf>
    <dxf>
      <font>
        <condense val="0"/>
        <extend val="0"/>
        <color indexed="62"/>
      </font>
    </dxf>
    <dxf>
      <font>
        <condense val="0"/>
        <extend val="0"/>
        <color indexed="62"/>
      </font>
    </dxf>
    <dxf>
      <font>
        <condense val="0"/>
        <extend val="0"/>
        <color indexed="62"/>
      </font>
    </dxf>
  </dxfs>
  <tableStyles count="0" defaultTableStyle="TableStyleMedium9" defaultPivotStyle="PivotStyleLight16"/>
  <colors>
    <mruColors>
      <color rgb="FFFFFFEB"/>
      <color rgb="FFFFFFC9"/>
      <color rgb="FFFFFFF3"/>
      <color rgb="FFFFFFE1"/>
      <color rgb="FFCDDBEB"/>
      <color rgb="FF333399"/>
      <color rgb="FF000099"/>
      <color rgb="FF99CCFF"/>
      <color rgb="FF6699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attachedToolbars" Target="attachedToolbars.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414056</xdr:colOff>
      <xdr:row>6</xdr:row>
      <xdr:rowOff>71718</xdr:rowOff>
    </xdr:from>
    <xdr:to>
      <xdr:col>10</xdr:col>
      <xdr:colOff>546106</xdr:colOff>
      <xdr:row>9</xdr:row>
      <xdr:rowOff>125806</xdr:rowOff>
    </xdr:to>
    <xdr:pic>
      <xdr:nvPicPr>
        <xdr:cNvPr id="3" name="Picture 1" descr="Bild in Antragsformular Eur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4356" y="1195668"/>
          <a:ext cx="1027400" cy="64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414056</xdr:colOff>
      <xdr:row>68</xdr:row>
      <xdr:rowOff>81243</xdr:rowOff>
    </xdr:from>
    <xdr:ext cx="1027400" cy="644638"/>
    <xdr:pic>
      <xdr:nvPicPr>
        <xdr:cNvPr id="6" name="Picture 1" descr="Bild in Antragsformular Eur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4356" y="11282643"/>
          <a:ext cx="1027400" cy="64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bgenMa/AppData/Local/Temp/OneNote/16.0/Exported/%7b8474E2C2-4C5F-447E-B668-38365DEFE6E1%7d/NT/6/Zuwendungsantrag%20ESF+%20-%20Teil%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z-fs.fhhnet.stadt.hamburg.de\NebgenMa$\Users\NebgenMa\Downloads\Abfrage%20Durchf&#252;hrungsorte%20FP21-27%20Vorl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Projektpersonal"/>
      <sheetName val="Freistellungen"/>
      <sheetName val="Pauschalen"/>
      <sheetName val="Teilnehmerentgelte"/>
      <sheetName val="Nichtzuschussfähige Kosten"/>
      <sheetName val="Finanzierung Bund"/>
      <sheetName val="Finanzierung FHH"/>
      <sheetName val="Finanzierung Privat"/>
      <sheetName val="Übersicht"/>
      <sheetName val="Anlage - Durchführungsorte"/>
      <sheetName val="Kosten je Q-O"/>
    </sheetNames>
    <sheetDataSet>
      <sheetData sheetId="0" refreshError="1">
        <row r="35">
          <cell r="E35">
            <v>44197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 Durchführungsorte"/>
      <sheetName val="Bezüge"/>
      <sheetName val="Stadtteile"/>
    </sheetNames>
    <sheetDataSet>
      <sheetData sheetId="0"/>
      <sheetData sheetId="1">
        <row r="2">
          <cell r="B2" t="str">
            <v>2ter Aufbruch! Coaching zu Bildung und Beruf</v>
          </cell>
        </row>
        <row r="3">
          <cell r="B3" t="str">
            <v>4. Hamburger Qualifizierungsoffensive in der Pflege</v>
          </cell>
        </row>
        <row r="4">
          <cell r="B4" t="str">
            <v>Aktionsbündnis Inklusive Arbeit Hamburg</v>
          </cell>
        </row>
        <row r="5">
          <cell r="B5" t="str">
            <v>Ausbildungsvorbereitung für Migranten dual &amp; inklusiv</v>
          </cell>
        </row>
        <row r="6">
          <cell r="B6" t="str">
            <v>CatchUp - Psychologische Unterstützung</v>
          </cell>
        </row>
        <row r="7">
          <cell r="B7" t="str">
            <v>Chancen am FLUCHTOrt Hamburg Plus</v>
          </cell>
        </row>
        <row r="8">
          <cell r="B8" t="str">
            <v>Chancengenerator- Begleitung junger Geflüchteter U25</v>
          </cell>
        </row>
        <row r="9">
          <cell r="B9" t="str">
            <v>come in- wir bewegen was</v>
          </cell>
        </row>
        <row r="10">
          <cell r="B10" t="str">
            <v>Frühstart für Erfolg +</v>
          </cell>
        </row>
        <row r="11">
          <cell r="B11" t="str">
            <v>Hamburger Weiterbildungsbonus 2017-2020</v>
          </cell>
        </row>
        <row r="12">
          <cell r="B12" t="str">
            <v>INa - Integrierte Nachwuchsgewinnung im Handwerk</v>
          </cell>
        </row>
        <row r="13">
          <cell r="B13" t="str">
            <v>Integration Geflüchteter in die Patientenversorgung</v>
          </cell>
        </row>
        <row r="14">
          <cell r="B14" t="str">
            <v>Jobclub Soloturn Plus - Coaching für Erziehende</v>
          </cell>
        </row>
        <row r="15">
          <cell r="B15" t="str">
            <v>Jugend Aktiv Plus 2017</v>
          </cell>
        </row>
        <row r="16">
          <cell r="B16" t="str">
            <v>LokalChance +</v>
          </cell>
        </row>
        <row r="17">
          <cell r="B17" t="str">
            <v>Netz 3L - Hamburg bildet</v>
          </cell>
        </row>
        <row r="18">
          <cell r="B18" t="str">
            <v>Pflegeberufe als Chance – Qualifizierung für Geflüchtete</v>
          </cell>
        </row>
        <row r="19">
          <cell r="B19" t="str">
            <v>Pro Exzellenzia 4.0</v>
          </cell>
        </row>
        <row r="20">
          <cell r="B20" t="str">
            <v>Qualifizierungen und berufliche Einstiege für Sinti und Roma 2017</v>
          </cell>
        </row>
        <row r="21">
          <cell r="B21" t="str">
            <v>RAN – Resozialisierung, Arbeit und Nachsorge</v>
          </cell>
        </row>
        <row r="22">
          <cell r="B22" t="str">
            <v>Regionale Qualifizierung für Inhaber/innen und Beschäftigte von KMU 2017 (ReQ 2020)</v>
          </cell>
        </row>
        <row r="23">
          <cell r="B23" t="str">
            <v>Schulmentoren - Hand in Hand für starke Schulen 2.0 (BSB)</v>
          </cell>
        </row>
        <row r="24">
          <cell r="B24" t="str">
            <v>Schulmentoren - Hand in Hand für starke Schulen 2.0 (KWB)</v>
          </cell>
        </row>
        <row r="25">
          <cell r="B25" t="str">
            <v>Selbstlernzentren in den RISE-Gebieten Essener Str. und Hohenhorst 2017</v>
          </cell>
        </row>
        <row r="26">
          <cell r="B26" t="str">
            <v>Servicestelle Arbeitnehmerfreizügigkeit Hamburg</v>
          </cell>
        </row>
        <row r="27">
          <cell r="B27" t="str">
            <v>Servicestelle ZAQ 2017</v>
          </cell>
        </row>
        <row r="28">
          <cell r="B28" t="str">
            <v>Soziale Integration suchtgefährdeter Menschen</v>
          </cell>
        </row>
        <row r="29">
          <cell r="B29" t="str">
            <v>TALENTS Hamburg – Zeig, was in dir steckt!</v>
          </cell>
        </row>
        <row r="30">
          <cell r="B30" t="str">
            <v>Wege ins Ausland für alle 2017</v>
          </cell>
        </row>
        <row r="31">
          <cell r="B31" t="str">
            <v>Worklife – Wiedereinstieg mit Zukunft</v>
          </cell>
        </row>
        <row r="32">
          <cell r="B32" t="str">
            <v>your way: make it in Hamburg</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28AAE6-54A0-4F5D-A2F8-D419333B4955}" name="Tabelle12" displayName="Tabelle12" ref="A6:O24" totalsRowShown="0" headerRowDxfId="21" dataDxfId="19" headerRowBorderDxfId="20" tableBorderDxfId="18" totalsRowBorderDxfId="17">
  <autoFilter ref="A6:O24" xr:uid="{00000000-0009-0000-0100-000001000000}"/>
  <tableColumns count="15">
    <tableColumn id="7" xr3:uid="{00000000-0010-0000-0000-000007000000}" name="Zuw.-Nr." dataDxfId="16"/>
    <tableColumn id="13" xr3:uid="{00000000-0010-0000-0000-00000D000000}" name="Trägername" dataDxfId="15"/>
    <tableColumn id="1" xr3:uid="{00000000-0010-0000-0000-000001000000}" name="Projektname" dataDxfId="14"/>
    <tableColumn id="8" xr3:uid="{00000000-0010-0000-0000-000008000000}" name="Projektbeginn" dataDxfId="13"/>
    <tableColumn id="9" xr3:uid="{00000000-0010-0000-0000-000009000000}" name="Projektende" dataDxfId="12"/>
    <tableColumn id="2" xr3:uid="{00000000-0010-0000-0000-000002000000}" name="PLZ" dataDxfId="11"/>
    <tableColumn id="3" xr3:uid="{00000000-0010-0000-0000-000003000000}" name="Straßenname" dataDxfId="10"/>
    <tableColumn id="4" xr3:uid="{00000000-0010-0000-0000-000004000000}" name="Hausnr." dataDxfId="9"/>
    <tableColumn id="6" xr3:uid="{00000000-0010-0000-0000-000006000000}" name="Verkettung" dataDxfId="8">
      <calculatedColumnFormula>CONCATENATE(G7," ",H7)</calculatedColumnFormula>
    </tableColumn>
    <tableColumn id="14" xr3:uid="{1C9B96BA-7786-4097-96B2-AAB9BB95D02C}" name="Projektstandort" dataDxfId="7" dataCellStyle="Standard 4"/>
    <tableColumn id="5" xr3:uid="{00000000-0010-0000-0000-000005000000}" name="Anmerkung Ort" dataDxfId="6"/>
    <tableColumn id="15" xr3:uid="{4A1C99D3-8355-4448-95B5-100DFB70313F}" name="Barrierefreiheit" dataDxfId="5" dataCellStyle="Standard 4"/>
    <tableColumn id="10" xr3:uid="{00000000-0010-0000-0000-00000A000000}" name="Bezirk" dataDxfId="4"/>
    <tableColumn id="11" xr3:uid="{00000000-0010-0000-0000-00000B000000}" name="Stadtteil" dataDxfId="3"/>
    <tableColumn id="12" xr3:uid="{00000000-0010-0000-0000-00000C000000}" name="Wahlkreis" dataDxfId="2"/>
  </tableColumns>
  <tableStyleInfo name="TableStyleLight16"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1.bin"/><Relationship Id="rId1" Type="http://schemas.openxmlformats.org/officeDocument/2006/relationships/hyperlink" Target="http://www.geoportal-hamburg.de/sga/" TargetMode="External"/><Relationship Id="rId5" Type="http://schemas.openxmlformats.org/officeDocument/2006/relationships/comments" Target="../comments3.xml"/><Relationship Id="rId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7">
    <tabColor theme="5" tint="-0.249977111117893"/>
    <pageSetUpPr fitToPage="1"/>
  </sheetPr>
  <dimension ref="A1:L114"/>
  <sheetViews>
    <sheetView showGridLines="0" showRowColHeaders="0" tabSelected="1" showRuler="0" view="pageLayout" zoomScaleNormal="100" workbookViewId="0">
      <selection activeCell="E14" sqref="E14:K14"/>
    </sheetView>
  </sheetViews>
  <sheetFormatPr baseColWidth="10" defaultRowHeight="12.75" x14ac:dyDescent="0.2"/>
  <cols>
    <col min="1" max="1" width="11.42578125" style="88"/>
    <col min="2" max="2" width="4.7109375" style="88" customWidth="1"/>
    <col min="3" max="3" width="12.28515625" style="88" customWidth="1"/>
    <col min="4" max="4" width="1" style="88" customWidth="1"/>
    <col min="5" max="5" width="11.85546875" style="88" customWidth="1"/>
    <col min="6" max="6" width="11.42578125" style="88"/>
    <col min="7" max="7" width="5.28515625" style="88" customWidth="1"/>
    <col min="8" max="8" width="9.5703125" style="88" customWidth="1"/>
    <col min="9" max="9" width="20.28515625" style="88" customWidth="1"/>
    <col min="10" max="10" width="12.5703125" style="88" customWidth="1"/>
    <col min="11" max="11" width="12.28515625" style="88" customWidth="1"/>
    <col min="12" max="12" width="1.28515625" style="88" customWidth="1"/>
    <col min="13" max="16384" width="11.42578125" style="88"/>
  </cols>
  <sheetData>
    <row r="1" spans="1:12" ht="15" customHeight="1" x14ac:dyDescent="0.2">
      <c r="A1" s="163" t="s">
        <v>120</v>
      </c>
      <c r="B1" s="160"/>
      <c r="C1" s="160"/>
      <c r="D1" s="160"/>
      <c r="E1" s="161"/>
      <c r="F1" s="956" t="s">
        <v>307</v>
      </c>
      <c r="G1" s="956"/>
      <c r="H1" s="956"/>
      <c r="I1" s="956"/>
      <c r="J1" s="956"/>
      <c r="K1" s="956"/>
      <c r="L1" s="957"/>
    </row>
    <row r="2" spans="1:12" ht="14.25" x14ac:dyDescent="0.2">
      <c r="A2" s="1001" t="s">
        <v>127</v>
      </c>
      <c r="B2" s="1002"/>
      <c r="C2" s="1002"/>
      <c r="D2" s="1002"/>
      <c r="E2" s="1003"/>
      <c r="F2" s="969" t="s">
        <v>92</v>
      </c>
      <c r="G2" s="970"/>
      <c r="H2" s="970"/>
      <c r="I2" s="970"/>
      <c r="J2" s="970"/>
      <c r="K2" s="970"/>
      <c r="L2" s="971"/>
    </row>
    <row r="3" spans="1:12" ht="14.25" x14ac:dyDescent="0.2">
      <c r="A3" s="1004"/>
      <c r="B3" s="1005"/>
      <c r="C3" s="1005"/>
      <c r="D3" s="1005"/>
      <c r="E3" s="1006"/>
      <c r="F3" s="972" t="s">
        <v>15</v>
      </c>
      <c r="G3" s="973"/>
      <c r="H3" s="974"/>
      <c r="I3" s="364" t="s">
        <v>125</v>
      </c>
      <c r="J3" s="975" t="s">
        <v>121</v>
      </c>
      <c r="K3" s="976"/>
      <c r="L3" s="977"/>
    </row>
    <row r="4" spans="1:12" ht="15" x14ac:dyDescent="0.2">
      <c r="A4" s="1004"/>
      <c r="B4" s="1005"/>
      <c r="C4" s="1005"/>
      <c r="D4" s="1005"/>
      <c r="E4" s="1006"/>
      <c r="F4" s="365"/>
      <c r="G4" s="366"/>
      <c r="H4" s="367"/>
      <c r="I4" s="368"/>
      <c r="J4" s="978"/>
      <c r="K4" s="979"/>
      <c r="L4" s="980"/>
    </row>
    <row r="5" spans="1:12" ht="15" x14ac:dyDescent="0.2">
      <c r="A5" s="1004"/>
      <c r="B5" s="1005"/>
      <c r="C5" s="1005"/>
      <c r="D5" s="1005"/>
      <c r="E5" s="1006"/>
      <c r="F5" s="365"/>
      <c r="G5" s="366"/>
      <c r="H5" s="367"/>
      <c r="I5" s="369"/>
      <c r="J5" s="981"/>
      <c r="K5" s="982"/>
      <c r="L5" s="983"/>
    </row>
    <row r="6" spans="1:12" ht="15" x14ac:dyDescent="0.2">
      <c r="A6" s="1007"/>
      <c r="B6" s="1008"/>
      <c r="C6" s="1008"/>
      <c r="D6" s="1008"/>
      <c r="E6" s="1009"/>
      <c r="F6" s="370"/>
      <c r="G6" s="371"/>
      <c r="H6" s="372"/>
      <c r="I6" s="373"/>
      <c r="J6" s="984"/>
      <c r="K6" s="985"/>
      <c r="L6" s="986"/>
    </row>
    <row r="7" spans="1:12" ht="15" customHeight="1" x14ac:dyDescent="0.2">
      <c r="A7" s="987" t="s">
        <v>367</v>
      </c>
      <c r="B7" s="988"/>
      <c r="C7" s="988"/>
      <c r="D7" s="988"/>
      <c r="E7" s="988"/>
      <c r="F7" s="988"/>
      <c r="G7" s="988"/>
      <c r="H7" s="988"/>
      <c r="I7" s="989"/>
      <c r="J7" s="994"/>
      <c r="K7" s="994"/>
      <c r="L7" s="995"/>
    </row>
    <row r="8" spans="1:12" ht="15.75" customHeight="1" x14ac:dyDescent="0.2">
      <c r="A8" s="990"/>
      <c r="B8" s="991"/>
      <c r="C8" s="991"/>
      <c r="D8" s="991"/>
      <c r="E8" s="991"/>
      <c r="F8" s="991"/>
      <c r="G8" s="991"/>
      <c r="H8" s="991"/>
      <c r="I8" s="992"/>
      <c r="J8" s="999"/>
      <c r="K8" s="999"/>
      <c r="L8" s="1000"/>
    </row>
    <row r="9" spans="1:12" ht="15.75" customHeight="1" x14ac:dyDescent="0.2">
      <c r="A9" s="993" t="s">
        <v>122</v>
      </c>
      <c r="B9" s="994"/>
      <c r="C9" s="994"/>
      <c r="D9" s="994"/>
      <c r="E9" s="994"/>
      <c r="F9" s="994"/>
      <c r="G9" s="994"/>
      <c r="H9" s="994"/>
      <c r="I9" s="995"/>
      <c r="J9" s="999"/>
      <c r="K9" s="999"/>
      <c r="L9" s="1000"/>
    </row>
    <row r="10" spans="1:12" ht="15" customHeight="1" thickBot="1" x14ac:dyDescent="0.25">
      <c r="A10" s="996"/>
      <c r="B10" s="997"/>
      <c r="C10" s="997"/>
      <c r="D10" s="997"/>
      <c r="E10" s="997"/>
      <c r="F10" s="997"/>
      <c r="G10" s="997"/>
      <c r="H10" s="997"/>
      <c r="I10" s="998"/>
      <c r="J10" s="997"/>
      <c r="K10" s="997"/>
      <c r="L10" s="998"/>
    </row>
    <row r="11" spans="1:12" ht="6" customHeight="1" x14ac:dyDescent="0.2">
      <c r="A11" s="83"/>
      <c r="B11" s="84"/>
      <c r="C11" s="84"/>
      <c r="D11" s="84"/>
      <c r="E11" s="84"/>
      <c r="F11" s="84"/>
      <c r="G11" s="84"/>
      <c r="H11" s="84"/>
      <c r="I11" s="84"/>
      <c r="J11" s="490"/>
      <c r="K11" s="84"/>
      <c r="L11" s="85"/>
    </row>
    <row r="12" spans="1:12" ht="24" customHeight="1" thickBot="1" x14ac:dyDescent="0.25">
      <c r="A12" s="89"/>
      <c r="B12" s="87"/>
      <c r="C12" s="755" t="s">
        <v>303</v>
      </c>
      <c r="D12" s="67"/>
      <c r="E12" s="1049"/>
      <c r="F12" s="1050"/>
      <c r="G12" s="1010" t="s">
        <v>302</v>
      </c>
      <c r="H12" s="1010"/>
      <c r="I12" s="1011"/>
      <c r="J12" s="759"/>
      <c r="K12" s="964"/>
      <c r="L12" s="965"/>
    </row>
    <row r="13" spans="1:12" ht="15.75" x14ac:dyDescent="0.2">
      <c r="A13" s="89"/>
      <c r="B13" s="90"/>
      <c r="C13" s="67"/>
      <c r="D13" s="67"/>
      <c r="E13" s="158"/>
      <c r="F13" s="158"/>
      <c r="G13" s="158"/>
      <c r="H13" s="158"/>
      <c r="I13" s="758"/>
      <c r="J13" s="91"/>
      <c r="K13" s="756"/>
      <c r="L13" s="757"/>
    </row>
    <row r="14" spans="1:12" ht="15.75" thickBot="1" x14ac:dyDescent="0.25">
      <c r="A14" s="92"/>
      <c r="B14" s="93"/>
      <c r="C14" s="94" t="s">
        <v>66</v>
      </c>
      <c r="D14" s="94"/>
      <c r="E14" s="966"/>
      <c r="F14" s="967"/>
      <c r="G14" s="967"/>
      <c r="H14" s="967"/>
      <c r="I14" s="967"/>
      <c r="J14" s="967"/>
      <c r="K14" s="968"/>
      <c r="L14" s="95"/>
    </row>
    <row r="15" spans="1:12" ht="4.5" customHeight="1" x14ac:dyDescent="0.2">
      <c r="A15" s="92"/>
      <c r="B15" s="93"/>
      <c r="C15" s="94"/>
      <c r="D15" s="94"/>
      <c r="E15" s="100"/>
      <c r="F15" s="101"/>
      <c r="G15" s="101"/>
      <c r="H15" s="101"/>
      <c r="I15" s="101"/>
      <c r="J15" s="101"/>
      <c r="K15" s="101"/>
      <c r="L15" s="95"/>
    </row>
    <row r="16" spans="1:12" ht="15.75" thickBot="1" x14ac:dyDescent="0.25">
      <c r="A16" s="92"/>
      <c r="B16" s="96"/>
      <c r="C16" s="603" t="s">
        <v>115</v>
      </c>
      <c r="D16" s="603"/>
      <c r="E16" s="966"/>
      <c r="F16" s="967"/>
      <c r="G16" s="967"/>
      <c r="H16" s="967"/>
      <c r="I16" s="967"/>
      <c r="J16" s="967"/>
      <c r="K16" s="968"/>
      <c r="L16" s="95"/>
    </row>
    <row r="17" spans="1:12" ht="4.5" customHeight="1" x14ac:dyDescent="0.2">
      <c r="A17" s="92"/>
      <c r="B17" s="96"/>
      <c r="C17" s="603"/>
      <c r="D17" s="603"/>
      <c r="E17" s="100"/>
      <c r="F17" s="101"/>
      <c r="G17" s="101"/>
      <c r="H17" s="101"/>
      <c r="I17" s="101"/>
      <c r="J17" s="101"/>
      <c r="K17" s="101"/>
      <c r="L17" s="95"/>
    </row>
    <row r="18" spans="1:12" ht="15.75" thickBot="1" x14ac:dyDescent="0.25">
      <c r="A18" s="97"/>
      <c r="B18" s="96"/>
      <c r="C18" s="94" t="s">
        <v>57</v>
      </c>
      <c r="D18" s="94"/>
      <c r="E18" s="484"/>
      <c r="F18" s="1051" t="s">
        <v>278</v>
      </c>
      <c r="G18" s="1051"/>
      <c r="H18" s="1052"/>
      <c r="I18" s="1053"/>
      <c r="J18" s="1037"/>
      <c r="K18" s="1054"/>
      <c r="L18" s="95"/>
    </row>
    <row r="19" spans="1:12" ht="4.5" customHeight="1" x14ac:dyDescent="0.2">
      <c r="A19" s="97"/>
      <c r="B19" s="96"/>
      <c r="C19" s="94"/>
      <c r="D19" s="94"/>
      <c r="E19" s="680"/>
      <c r="F19" s="603"/>
      <c r="G19" s="603"/>
      <c r="H19" s="157"/>
      <c r="I19" s="118"/>
      <c r="J19" s="681"/>
      <c r="K19" s="681"/>
      <c r="L19" s="95"/>
    </row>
    <row r="20" spans="1:12" ht="15.75" thickBot="1" x14ac:dyDescent="0.25">
      <c r="A20" s="98"/>
      <c r="B20" s="98" t="s">
        <v>102</v>
      </c>
      <c r="C20" s="94" t="s">
        <v>101</v>
      </c>
      <c r="D20" s="94"/>
      <c r="E20" s="1055"/>
      <c r="F20" s="967"/>
      <c r="G20" s="968"/>
      <c r="H20" s="603" t="s">
        <v>279</v>
      </c>
      <c r="I20" s="1056"/>
      <c r="J20" s="1057"/>
      <c r="K20" s="958"/>
      <c r="L20" s="959"/>
    </row>
    <row r="21" spans="1:12" ht="4.5" customHeight="1" x14ac:dyDescent="0.2">
      <c r="A21" s="98"/>
      <c r="B21" s="156"/>
      <c r="C21" s="94"/>
      <c r="D21" s="94"/>
      <c r="E21" s="101"/>
      <c r="F21" s="101"/>
      <c r="G21" s="101"/>
      <c r="H21" s="603"/>
      <c r="I21" s="682"/>
      <c r="J21" s="682"/>
      <c r="K21" s="588"/>
      <c r="L21" s="589"/>
    </row>
    <row r="22" spans="1:12" ht="15.75" thickBot="1" x14ac:dyDescent="0.25">
      <c r="A22" s="92"/>
      <c r="B22" s="96"/>
      <c r="C22" s="94" t="s">
        <v>59</v>
      </c>
      <c r="D22" s="94"/>
      <c r="E22" s="1031"/>
      <c r="F22" s="1033"/>
      <c r="G22" s="1032"/>
      <c r="H22" s="603" t="s">
        <v>280</v>
      </c>
      <c r="I22" s="1031"/>
      <c r="J22" s="1032"/>
      <c r="K22" s="960"/>
      <c r="L22" s="961"/>
    </row>
    <row r="23" spans="1:12" ht="4.5" customHeight="1" x14ac:dyDescent="0.2">
      <c r="A23" s="92"/>
      <c r="B23" s="96"/>
      <c r="C23" s="94"/>
      <c r="D23" s="94"/>
      <c r="E23" s="101"/>
      <c r="F23" s="101"/>
      <c r="G23" s="101"/>
      <c r="H23" s="603"/>
      <c r="I23" s="101"/>
      <c r="J23" s="101"/>
      <c r="K23" s="590"/>
      <c r="L23" s="591"/>
    </row>
    <row r="24" spans="1:12" ht="15.75" thickBot="1" x14ac:dyDescent="0.25">
      <c r="A24" s="92"/>
      <c r="B24" s="99"/>
      <c r="C24" s="94" t="s">
        <v>88</v>
      </c>
      <c r="D24" s="94"/>
      <c r="E24" s="1031"/>
      <c r="F24" s="1033"/>
      <c r="G24" s="1033"/>
      <c r="H24" s="1033"/>
      <c r="I24" s="1032"/>
      <c r="J24" s="100"/>
      <c r="K24" s="962"/>
      <c r="L24" s="963"/>
    </row>
    <row r="25" spans="1:12" ht="15" x14ac:dyDescent="0.2">
      <c r="A25" s="92"/>
      <c r="B25" s="99"/>
      <c r="C25" s="94"/>
      <c r="D25" s="94"/>
      <c r="E25" s="101"/>
      <c r="F25" s="101"/>
      <c r="G25" s="101"/>
      <c r="H25" s="101"/>
      <c r="I25" s="101"/>
      <c r="J25" s="100"/>
      <c r="K25" s="962"/>
      <c r="L25" s="963"/>
    </row>
    <row r="26" spans="1:12" ht="15" customHeight="1" thickBot="1" x14ac:dyDescent="0.25">
      <c r="A26" s="97"/>
      <c r="B26" s="96"/>
      <c r="C26" s="94" t="s">
        <v>62</v>
      </c>
      <c r="D26" s="94"/>
      <c r="E26" s="100" t="s">
        <v>60</v>
      </c>
      <c r="F26" s="1028"/>
      <c r="G26" s="1029"/>
      <c r="H26" s="1037"/>
      <c r="I26" s="1032"/>
      <c r="J26" s="603" t="s">
        <v>281</v>
      </c>
      <c r="K26" s="602"/>
      <c r="L26" s="95"/>
    </row>
    <row r="27" spans="1:12" ht="4.5" customHeight="1" x14ac:dyDescent="0.2">
      <c r="A27" s="97"/>
      <c r="B27" s="96"/>
      <c r="C27" s="94"/>
      <c r="D27" s="94"/>
      <c r="E27" s="100"/>
      <c r="F27" s="683"/>
      <c r="G27" s="683"/>
      <c r="H27" s="118"/>
      <c r="I27" s="107"/>
      <c r="J27" s="603"/>
      <c r="K27" s="684"/>
      <c r="L27" s="95"/>
    </row>
    <row r="28" spans="1:12" ht="15.75" thickBot="1" x14ac:dyDescent="0.25">
      <c r="A28" s="92"/>
      <c r="B28" s="102"/>
      <c r="C28" s="100"/>
      <c r="D28" s="100"/>
      <c r="E28" s="100" t="s">
        <v>61</v>
      </c>
      <c r="F28" s="1034"/>
      <c r="G28" s="1035"/>
      <c r="H28" s="1035"/>
      <c r="I28" s="1036"/>
      <c r="J28" s="100"/>
      <c r="K28" s="962"/>
      <c r="L28" s="963"/>
    </row>
    <row r="29" spans="1:12" ht="15" x14ac:dyDescent="0.2">
      <c r="A29" s="92"/>
      <c r="B29" s="103"/>
      <c r="C29" s="100"/>
      <c r="D29" s="100"/>
      <c r="E29" s="100"/>
      <c r="F29" s="100"/>
      <c r="G29" s="100"/>
      <c r="H29" s="100"/>
      <c r="I29" s="100"/>
      <c r="J29" s="100"/>
      <c r="K29" s="962"/>
      <c r="L29" s="963"/>
    </row>
    <row r="30" spans="1:12" ht="18.75" customHeight="1" thickBot="1" x14ac:dyDescent="0.25">
      <c r="A30" s="104"/>
      <c r="B30" s="105"/>
      <c r="C30" s="106" t="s">
        <v>58</v>
      </c>
      <c r="D30" s="106"/>
      <c r="E30" s="1028"/>
      <c r="F30" s="1029"/>
      <c r="G30" s="1029"/>
      <c r="H30" s="1029"/>
      <c r="I30" s="1029"/>
      <c r="J30" s="1029"/>
      <c r="K30" s="1030"/>
      <c r="L30" s="95"/>
    </row>
    <row r="31" spans="1:12" ht="9" customHeight="1" x14ac:dyDescent="0.2">
      <c r="A31" s="108"/>
      <c r="B31" s="109"/>
      <c r="C31" s="109"/>
      <c r="D31" s="109"/>
      <c r="E31" s="107"/>
      <c r="F31" s="107"/>
      <c r="G31" s="107"/>
      <c r="H31" s="107"/>
      <c r="I31" s="107"/>
      <c r="J31" s="107"/>
      <c r="K31" s="1047"/>
      <c r="L31" s="1048"/>
    </row>
    <row r="32" spans="1:12" ht="17.25" customHeight="1" thickBot="1" x14ac:dyDescent="0.25">
      <c r="A32" s="97"/>
      <c r="B32" s="127"/>
      <c r="C32" s="106" t="s">
        <v>58</v>
      </c>
      <c r="D32" s="106"/>
      <c r="E32" s="1038"/>
      <c r="F32" s="1039"/>
      <c r="G32" s="1039"/>
      <c r="H32" s="1039"/>
      <c r="I32" s="1039"/>
      <c r="J32" s="1039"/>
      <c r="K32" s="1040"/>
      <c r="L32" s="95"/>
    </row>
    <row r="33" spans="1:12" x14ac:dyDescent="0.2">
      <c r="A33" s="97"/>
      <c r="B33" s="105"/>
      <c r="C33" s="193" t="s">
        <v>105</v>
      </c>
      <c r="D33" s="193"/>
      <c r="E33" s="107"/>
      <c r="F33" s="107"/>
      <c r="G33" s="107"/>
      <c r="H33" s="107"/>
      <c r="I33" s="107"/>
      <c r="J33" s="107"/>
      <c r="K33" s="1047"/>
      <c r="L33" s="1048"/>
    </row>
    <row r="34" spans="1:12" ht="15" x14ac:dyDescent="0.2">
      <c r="A34" s="86"/>
      <c r="B34" s="110"/>
      <c r="C34" s="111"/>
      <c r="D34" s="111"/>
      <c r="E34" s="111"/>
      <c r="F34" s="111"/>
      <c r="G34" s="111"/>
      <c r="H34" s="111"/>
      <c r="I34" s="111"/>
      <c r="J34" s="111"/>
      <c r="K34" s="1046"/>
      <c r="L34" s="1046"/>
    </row>
    <row r="35" spans="1:12" ht="15.75" thickBot="1" x14ac:dyDescent="0.25">
      <c r="A35" s="86"/>
      <c r="B35" s="112"/>
      <c r="C35" s="113" t="s">
        <v>63</v>
      </c>
      <c r="D35" s="113"/>
      <c r="E35" s="485">
        <v>44927</v>
      </c>
      <c r="F35" s="111"/>
      <c r="G35" s="111"/>
      <c r="H35" s="111"/>
      <c r="I35" s="111"/>
      <c r="J35" s="111"/>
      <c r="K35" s="1046"/>
      <c r="L35" s="1046"/>
    </row>
    <row r="36" spans="1:12" ht="4.5" customHeight="1" x14ac:dyDescent="0.2">
      <c r="A36" s="86"/>
      <c r="B36" s="112"/>
      <c r="C36" s="113"/>
      <c r="D36" s="113"/>
      <c r="E36" s="114"/>
      <c r="F36" s="111"/>
      <c r="G36" s="111"/>
      <c r="H36" s="111"/>
      <c r="I36" s="111"/>
      <c r="J36" s="111"/>
      <c r="K36" s="141"/>
      <c r="L36" s="597"/>
    </row>
    <row r="37" spans="1:12" ht="15.75" thickBot="1" x14ac:dyDescent="0.25">
      <c r="A37" s="86"/>
      <c r="B37" s="112"/>
      <c r="C37" s="113" t="s">
        <v>64</v>
      </c>
      <c r="D37" s="113"/>
      <c r="E37" s="485"/>
      <c r="F37" s="111"/>
      <c r="G37" s="111"/>
      <c r="H37" s="111"/>
      <c r="I37" s="111"/>
      <c r="J37" s="111"/>
      <c r="K37" s="1046"/>
      <c r="L37" s="1046"/>
    </row>
    <row r="38" spans="1:12" ht="15" x14ac:dyDescent="0.2">
      <c r="A38" s="86"/>
      <c r="B38" s="112"/>
      <c r="C38" s="113"/>
      <c r="D38" s="113"/>
      <c r="E38" s="114"/>
      <c r="F38" s="111"/>
      <c r="G38" s="111"/>
      <c r="H38" s="111"/>
      <c r="I38" s="111"/>
      <c r="J38" s="111"/>
      <c r="K38" s="1046"/>
      <c r="L38" s="1046"/>
    </row>
    <row r="39" spans="1:12" ht="15.75" x14ac:dyDescent="0.2">
      <c r="A39" s="115"/>
      <c r="B39" s="116"/>
      <c r="C39" s="116"/>
      <c r="D39" s="116"/>
      <c r="E39" s="100"/>
      <c r="F39" s="117"/>
      <c r="G39" s="117"/>
      <c r="H39" s="100"/>
      <c r="I39" s="100"/>
      <c r="J39" s="100"/>
      <c r="K39" s="1043"/>
      <c r="L39" s="1043"/>
    </row>
    <row r="40" spans="1:12" x14ac:dyDescent="0.2">
      <c r="A40" s="97"/>
      <c r="B40" s="105"/>
      <c r="C40" s="193"/>
      <c r="D40" s="193"/>
      <c r="E40" s="107"/>
      <c r="F40" s="107"/>
      <c r="G40" s="107"/>
      <c r="H40" s="107"/>
      <c r="I40" s="118"/>
      <c r="J40" s="107"/>
      <c r="K40" s="1047"/>
      <c r="L40" s="1048"/>
    </row>
    <row r="41" spans="1:12" ht="15.75" thickBot="1" x14ac:dyDescent="0.25">
      <c r="A41" s="97"/>
      <c r="B41" s="96"/>
      <c r="C41" s="94" t="s">
        <v>67</v>
      </c>
      <c r="D41" s="94"/>
      <c r="E41" s="94" t="s">
        <v>282</v>
      </c>
      <c r="F41" s="1044"/>
      <c r="G41" s="1044"/>
      <c r="H41" s="1044"/>
      <c r="I41" s="1045"/>
      <c r="J41" s="94" t="s">
        <v>281</v>
      </c>
      <c r="K41" s="596"/>
      <c r="L41" s="95"/>
    </row>
    <row r="42" spans="1:12" ht="4.5" customHeight="1" x14ac:dyDescent="0.2">
      <c r="A42" s="97"/>
      <c r="B42" s="96"/>
      <c r="C42" s="94"/>
      <c r="D42" s="94"/>
      <c r="E42" s="94"/>
      <c r="F42" s="683"/>
      <c r="G42" s="683"/>
      <c r="H42" s="683"/>
      <c r="I42" s="683"/>
      <c r="J42" s="94"/>
      <c r="K42" s="683"/>
      <c r="L42" s="95"/>
    </row>
    <row r="43" spans="1:12" ht="15.75" thickBot="1" x14ac:dyDescent="0.25">
      <c r="A43" s="92"/>
      <c r="B43" s="102"/>
      <c r="C43" s="119"/>
      <c r="D43" s="119"/>
      <c r="E43" s="94" t="s">
        <v>283</v>
      </c>
      <c r="F43" s="1041"/>
      <c r="G43" s="1041"/>
      <c r="H43" s="1041"/>
      <c r="I43" s="1042"/>
      <c r="J43" s="100"/>
      <c r="K43" s="962"/>
      <c r="L43" s="963"/>
    </row>
    <row r="44" spans="1:12" ht="21" customHeight="1" x14ac:dyDescent="0.2">
      <c r="A44" s="92"/>
      <c r="B44" s="102"/>
      <c r="C44" s="96"/>
      <c r="D44" s="96"/>
      <c r="E44" s="96"/>
      <c r="F44" s="96"/>
      <c r="G44" s="96"/>
      <c r="H44" s="125"/>
      <c r="I44" s="125"/>
      <c r="J44" s="96"/>
      <c r="K44" s="1014"/>
      <c r="L44" s="1014"/>
    </row>
    <row r="45" spans="1:12" ht="15.75" thickBot="1" x14ac:dyDescent="0.25">
      <c r="A45" s="97"/>
      <c r="B45" s="120"/>
      <c r="C45" s="94" t="s">
        <v>68</v>
      </c>
      <c r="D45" s="94"/>
      <c r="E45" s="94" t="s">
        <v>284</v>
      </c>
      <c r="F45" s="1034"/>
      <c r="G45" s="1035"/>
      <c r="H45" s="1035"/>
      <c r="I45" s="1036"/>
      <c r="J45" s="120"/>
      <c r="K45" s="1025"/>
      <c r="L45" s="1025"/>
    </row>
    <row r="46" spans="1:12" ht="4.5" customHeight="1" x14ac:dyDescent="0.2">
      <c r="A46" s="121"/>
      <c r="B46" s="100"/>
      <c r="C46" s="122"/>
      <c r="D46" s="122"/>
      <c r="E46" s="100"/>
      <c r="F46" s="100"/>
      <c r="G46" s="100"/>
      <c r="H46" s="122"/>
      <c r="I46" s="100"/>
      <c r="J46" s="120"/>
      <c r="K46" s="1024"/>
      <c r="L46" s="1025"/>
    </row>
    <row r="47" spans="1:12" ht="15.75" thickBot="1" x14ac:dyDescent="0.25">
      <c r="A47" s="97"/>
      <c r="B47" s="100"/>
      <c r="C47" s="123" t="s">
        <v>116</v>
      </c>
      <c r="D47" s="123"/>
      <c r="E47" s="124"/>
      <c r="F47" s="483"/>
      <c r="G47" s="685"/>
      <c r="H47" s="686"/>
      <c r="I47" s="687"/>
      <c r="J47" s="120"/>
      <c r="K47" s="1024"/>
      <c r="L47" s="1025"/>
    </row>
    <row r="48" spans="1:12" ht="20.25" customHeight="1" x14ac:dyDescent="0.2">
      <c r="A48" s="97"/>
      <c r="B48" s="100"/>
      <c r="C48" s="123"/>
      <c r="D48" s="123"/>
      <c r="E48" s="101"/>
      <c r="F48" s="125"/>
      <c r="G48" s="125"/>
      <c r="H48" s="100"/>
      <c r="I48" s="100"/>
      <c r="J48" s="120"/>
      <c r="K48" s="592"/>
      <c r="L48" s="593"/>
    </row>
    <row r="49" spans="1:12" ht="15" x14ac:dyDescent="0.2">
      <c r="A49" s="126"/>
      <c r="B49" s="105"/>
      <c r="C49" s="105"/>
      <c r="D49" s="105"/>
      <c r="E49" s="127"/>
      <c r="F49" s="105"/>
      <c r="G49" s="105"/>
      <c r="H49" s="105"/>
      <c r="I49" s="105"/>
      <c r="J49" s="105"/>
      <c r="K49" s="1012"/>
      <c r="L49" s="1013"/>
    </row>
    <row r="50" spans="1:12" ht="15" x14ac:dyDescent="0.2">
      <c r="A50" s="126"/>
      <c r="B50" s="105"/>
      <c r="C50" s="105"/>
      <c r="D50" s="105"/>
      <c r="E50" s="105"/>
      <c r="F50" s="105"/>
      <c r="G50" s="105"/>
      <c r="H50" s="105"/>
      <c r="I50" s="105"/>
      <c r="J50" s="105"/>
      <c r="K50" s="1012"/>
      <c r="L50" s="1013"/>
    </row>
    <row r="51" spans="1:12" ht="15.75" thickBot="1" x14ac:dyDescent="0.25">
      <c r="A51" s="126"/>
      <c r="B51" s="128"/>
      <c r="C51" s="129" t="s">
        <v>114</v>
      </c>
      <c r="D51" s="154"/>
      <c r="E51" s="130" t="s">
        <v>117</v>
      </c>
      <c r="F51" s="159"/>
      <c r="G51" s="128"/>
      <c r="H51" s="128"/>
      <c r="I51" s="773"/>
      <c r="J51" s="130" t="s">
        <v>124</v>
      </c>
      <c r="K51" s="128"/>
      <c r="L51" s="131"/>
    </row>
    <row r="52" spans="1:12" ht="18.75" customHeight="1" x14ac:dyDescent="0.2">
      <c r="A52" s="126"/>
      <c r="B52" s="128"/>
      <c r="C52" s="128"/>
      <c r="D52" s="128"/>
      <c r="E52" s="130" t="s">
        <v>123</v>
      </c>
      <c r="F52" s="128"/>
      <c r="G52" s="128"/>
      <c r="H52" s="128"/>
      <c r="I52" s="128"/>
      <c r="J52" s="128"/>
      <c r="K52" s="132"/>
      <c r="L52" s="133"/>
    </row>
    <row r="53" spans="1:12" x14ac:dyDescent="0.2">
      <c r="A53" s="97"/>
      <c r="B53" s="105"/>
      <c r="C53" s="105"/>
      <c r="D53" s="105"/>
      <c r="E53" s="105"/>
      <c r="F53" s="105"/>
      <c r="G53" s="105"/>
      <c r="H53" s="105"/>
      <c r="I53" s="105"/>
      <c r="J53" s="105"/>
      <c r="K53" s="1012"/>
      <c r="L53" s="1013"/>
    </row>
    <row r="54" spans="1:12" x14ac:dyDescent="0.2">
      <c r="A54" s="97"/>
      <c r="B54" s="105"/>
      <c r="C54" s="105"/>
      <c r="D54" s="105"/>
      <c r="E54" s="105"/>
      <c r="F54" s="105"/>
      <c r="G54" s="105"/>
      <c r="H54" s="105"/>
      <c r="I54" s="105"/>
      <c r="J54" s="105"/>
      <c r="K54" s="1012"/>
      <c r="L54" s="1013"/>
    </row>
    <row r="55" spans="1:12" x14ac:dyDescent="0.2">
      <c r="A55" s="97"/>
      <c r="B55" s="105"/>
      <c r="C55" s="105"/>
      <c r="D55" s="105"/>
      <c r="E55" s="105"/>
      <c r="F55" s="105"/>
      <c r="G55" s="105"/>
      <c r="H55" s="105"/>
      <c r="I55" s="105"/>
      <c r="J55" s="105"/>
      <c r="K55" s="594"/>
      <c r="L55" s="595"/>
    </row>
    <row r="56" spans="1:12" x14ac:dyDescent="0.2">
      <c r="A56" s="97"/>
      <c r="B56" s="105"/>
      <c r="C56" s="134"/>
      <c r="D56" s="134"/>
      <c r="E56" s="105"/>
      <c r="F56" s="105"/>
      <c r="G56" s="135"/>
      <c r="H56" s="105"/>
      <c r="I56" s="105"/>
      <c r="J56" s="105"/>
      <c r="K56" s="1012"/>
      <c r="L56" s="1013"/>
    </row>
    <row r="57" spans="1:12" x14ac:dyDescent="0.2">
      <c r="A57" s="97"/>
      <c r="B57" s="105"/>
      <c r="C57" s="134"/>
      <c r="D57" s="134"/>
      <c r="E57" s="105"/>
      <c r="F57" s="105"/>
      <c r="G57" s="135"/>
      <c r="H57" s="105"/>
      <c r="I57" s="105"/>
      <c r="J57" s="105"/>
      <c r="K57" s="594"/>
      <c r="L57" s="595"/>
    </row>
    <row r="58" spans="1:12" x14ac:dyDescent="0.2">
      <c r="A58" s="97"/>
      <c r="B58" s="105"/>
      <c r="C58" s="134"/>
      <c r="D58" s="134"/>
      <c r="E58" s="105"/>
      <c r="F58" s="105"/>
      <c r="G58" s="135"/>
      <c r="H58" s="105"/>
      <c r="I58" s="105"/>
      <c r="J58" s="105"/>
      <c r="K58" s="594"/>
      <c r="L58" s="595"/>
    </row>
    <row r="59" spans="1:12" x14ac:dyDescent="0.2">
      <c r="A59" s="97"/>
      <c r="B59" s="105"/>
      <c r="C59" s="105"/>
      <c r="D59" s="105"/>
      <c r="E59" s="105"/>
      <c r="F59" s="105"/>
      <c r="G59" s="135"/>
      <c r="H59" s="105"/>
      <c r="I59" s="105"/>
      <c r="J59" s="105"/>
      <c r="K59" s="1012"/>
      <c r="L59" s="1013"/>
    </row>
    <row r="60" spans="1:12" ht="26.25" customHeight="1" x14ac:dyDescent="0.2">
      <c r="A60" s="97"/>
      <c r="B60" s="1026"/>
      <c r="C60" s="1026"/>
      <c r="D60" s="1026"/>
      <c r="E60" s="1026"/>
      <c r="F60" s="1026"/>
      <c r="G60" s="136"/>
      <c r="H60" s="1026"/>
      <c r="I60" s="1026"/>
      <c r="J60" s="1026"/>
      <c r="K60" s="1012"/>
      <c r="L60" s="1013"/>
    </row>
    <row r="61" spans="1:12" ht="15" x14ac:dyDescent="0.2">
      <c r="A61" s="97"/>
      <c r="B61" s="1027" t="s">
        <v>106</v>
      </c>
      <c r="C61" s="1027"/>
      <c r="D61" s="1027"/>
      <c r="E61" s="1027"/>
      <c r="F61" s="1027"/>
      <c r="G61" s="105"/>
      <c r="H61" s="1027" t="s">
        <v>107</v>
      </c>
      <c r="I61" s="1027"/>
      <c r="J61" s="1027"/>
      <c r="K61" s="594"/>
      <c r="L61" s="595"/>
    </row>
    <row r="62" spans="1:12" x14ac:dyDescent="0.2">
      <c r="A62" s="97"/>
      <c r="B62" s="105"/>
      <c r="C62" s="105"/>
      <c r="D62" s="105"/>
      <c r="E62" s="105"/>
      <c r="F62" s="105"/>
      <c r="G62" s="105"/>
      <c r="H62" s="105"/>
      <c r="I62" s="105"/>
      <c r="J62" s="105"/>
      <c r="K62" s="1012"/>
      <c r="L62" s="1013"/>
    </row>
    <row r="63" spans="1:12" x14ac:dyDescent="0.2">
      <c r="A63" s="97"/>
      <c r="B63" s="105"/>
      <c r="C63" s="105"/>
      <c r="D63" s="105"/>
      <c r="E63" s="105"/>
      <c r="F63" s="105"/>
      <c r="G63" s="105"/>
      <c r="H63" s="105"/>
      <c r="I63" s="105"/>
      <c r="J63" s="105"/>
      <c r="K63" s="594"/>
      <c r="L63" s="595"/>
    </row>
    <row r="64" spans="1:12" x14ac:dyDescent="0.2">
      <c r="A64" s="97"/>
      <c r="B64" s="105"/>
      <c r="C64" s="105"/>
      <c r="D64" s="105"/>
      <c r="E64" s="105"/>
      <c r="F64" s="105"/>
      <c r="G64" s="105"/>
      <c r="H64" s="105"/>
      <c r="I64" s="105"/>
      <c r="J64" s="105"/>
      <c r="K64" s="594"/>
      <c r="L64" s="595"/>
    </row>
    <row r="65" spans="1:12" x14ac:dyDescent="0.2">
      <c r="A65" s="97"/>
      <c r="B65" s="105"/>
      <c r="C65" s="105"/>
      <c r="D65" s="105"/>
      <c r="E65" s="105"/>
      <c r="F65" s="105"/>
      <c r="G65" s="105"/>
      <c r="H65" s="105"/>
      <c r="I65" s="105"/>
      <c r="J65" s="105"/>
      <c r="K65" s="594"/>
      <c r="L65" s="595"/>
    </row>
    <row r="66" spans="1:12" x14ac:dyDescent="0.2">
      <c r="A66" s="97"/>
      <c r="B66" s="105"/>
      <c r="C66" s="105"/>
      <c r="D66" s="105"/>
      <c r="E66" s="105"/>
      <c r="F66" s="105"/>
      <c r="G66" s="105"/>
      <c r="H66" s="105"/>
      <c r="I66" s="105"/>
      <c r="J66" s="105"/>
      <c r="K66" s="594"/>
      <c r="L66" s="595"/>
    </row>
    <row r="67" spans="1:12" x14ac:dyDescent="0.2">
      <c r="A67" s="617"/>
      <c r="B67" s="618"/>
      <c r="C67" s="618"/>
      <c r="D67" s="618"/>
      <c r="E67" s="618"/>
      <c r="F67" s="618"/>
      <c r="G67" s="618"/>
      <c r="H67" s="618"/>
      <c r="I67" s="618"/>
      <c r="J67" s="618"/>
      <c r="K67" s="1064"/>
      <c r="L67" s="1065"/>
    </row>
    <row r="68" spans="1:12" ht="15" customHeight="1" x14ac:dyDescent="0.2">
      <c r="A68" s="1066" t="s">
        <v>306</v>
      </c>
      <c r="B68" s="1067"/>
      <c r="C68" s="1067"/>
      <c r="D68" s="1067"/>
      <c r="E68" s="1067"/>
      <c r="F68" s="1067"/>
      <c r="G68" s="1067"/>
      <c r="H68" s="1067"/>
      <c r="I68" s="1067"/>
      <c r="J68" s="1067"/>
      <c r="K68" s="1067"/>
      <c r="L68" s="1068"/>
    </row>
    <row r="69" spans="1:12" ht="15.75" customHeight="1" x14ac:dyDescent="0.2">
      <c r="A69" s="1058" t="s">
        <v>174</v>
      </c>
      <c r="B69" s="1059"/>
      <c r="C69" s="1059"/>
      <c r="D69" s="1059"/>
      <c r="E69" s="1059"/>
      <c r="F69" s="1059"/>
      <c r="G69" s="1059"/>
      <c r="H69" s="1059"/>
      <c r="I69" s="1060"/>
      <c r="J69" s="994"/>
      <c r="K69" s="994"/>
      <c r="L69" s="995"/>
    </row>
    <row r="70" spans="1:12" ht="15.75" customHeight="1" x14ac:dyDescent="0.2">
      <c r="A70" s="1061"/>
      <c r="B70" s="1062"/>
      <c r="C70" s="1062"/>
      <c r="D70" s="1062"/>
      <c r="E70" s="1062"/>
      <c r="F70" s="1062"/>
      <c r="G70" s="1062"/>
      <c r="H70" s="1062"/>
      <c r="I70" s="1063"/>
      <c r="J70" s="999"/>
      <c r="K70" s="999"/>
      <c r="L70" s="1000"/>
    </row>
    <row r="71" spans="1:12" ht="15.75" customHeight="1" x14ac:dyDescent="0.2">
      <c r="A71" s="993" t="s">
        <v>122</v>
      </c>
      <c r="B71" s="994"/>
      <c r="C71" s="994"/>
      <c r="D71" s="994"/>
      <c r="E71" s="994"/>
      <c r="F71" s="994"/>
      <c r="G71" s="994"/>
      <c r="H71" s="994"/>
      <c r="I71" s="995"/>
      <c r="J71" s="999"/>
      <c r="K71" s="999"/>
      <c r="L71" s="1000"/>
    </row>
    <row r="72" spans="1:12" ht="15.75" customHeight="1" thickBot="1" x14ac:dyDescent="0.25">
      <c r="A72" s="996"/>
      <c r="B72" s="997"/>
      <c r="C72" s="997"/>
      <c r="D72" s="997"/>
      <c r="E72" s="997"/>
      <c r="F72" s="997"/>
      <c r="G72" s="997"/>
      <c r="H72" s="997"/>
      <c r="I72" s="998"/>
      <c r="J72" s="997"/>
      <c r="K72" s="997"/>
      <c r="L72" s="998"/>
    </row>
    <row r="73" spans="1:12" ht="15.75" x14ac:dyDescent="0.2">
      <c r="A73" s="86"/>
      <c r="B73" s="137"/>
      <c r="C73" s="138"/>
      <c r="D73" s="138"/>
      <c r="E73" s="138"/>
      <c r="F73" s="138"/>
      <c r="G73" s="138"/>
      <c r="H73" s="120"/>
      <c r="I73" s="120"/>
      <c r="J73" s="120"/>
      <c r="K73" s="120"/>
      <c r="L73" s="95"/>
    </row>
    <row r="74" spans="1:12" ht="15.75" x14ac:dyDescent="0.2">
      <c r="A74" s="86"/>
      <c r="B74" s="137" t="s">
        <v>65</v>
      </c>
      <c r="C74" s="138"/>
      <c r="D74" s="138"/>
      <c r="E74" s="138"/>
      <c r="F74" s="138"/>
      <c r="G74" s="138"/>
      <c r="H74" s="120"/>
      <c r="I74" s="120"/>
      <c r="J74" s="120"/>
      <c r="K74" s="120"/>
      <c r="L74" s="95"/>
    </row>
    <row r="75" spans="1:12" ht="15.75" x14ac:dyDescent="0.2">
      <c r="A75" s="86"/>
      <c r="B75" s="137"/>
      <c r="C75" s="138"/>
      <c r="D75" s="138"/>
      <c r="E75" s="138"/>
      <c r="F75" s="138"/>
      <c r="G75" s="138"/>
      <c r="H75" s="120"/>
      <c r="I75" s="120"/>
      <c r="J75" s="120"/>
      <c r="K75" s="120"/>
      <c r="L75" s="95"/>
    </row>
    <row r="76" spans="1:12" ht="15" x14ac:dyDescent="0.2">
      <c r="A76" s="104"/>
      <c r="B76" s="111"/>
      <c r="C76" s="120"/>
      <c r="D76" s="120"/>
      <c r="E76" s="120"/>
      <c r="F76" s="120"/>
      <c r="G76" s="120"/>
      <c r="H76" s="120"/>
      <c r="I76" s="120"/>
      <c r="J76" s="120"/>
      <c r="K76" s="120"/>
      <c r="L76" s="95"/>
    </row>
    <row r="77" spans="1:12" ht="15.75" thickBot="1" x14ac:dyDescent="0.25">
      <c r="A77" s="86"/>
      <c r="B77" s="111" t="s">
        <v>16</v>
      </c>
      <c r="C77" s="120"/>
      <c r="D77" s="120"/>
      <c r="E77" s="120"/>
      <c r="F77" s="120"/>
      <c r="G77" s="120"/>
      <c r="H77" s="120"/>
      <c r="I77" s="486">
        <f>Übersicht!H31</f>
        <v>0</v>
      </c>
      <c r="J77" s="139" t="s">
        <v>27</v>
      </c>
      <c r="K77" s="120"/>
      <c r="L77" s="95"/>
    </row>
    <row r="78" spans="1:12" ht="15" x14ac:dyDescent="0.2">
      <c r="A78" s="86"/>
      <c r="B78" s="111"/>
      <c r="C78" s="120"/>
      <c r="D78" s="120"/>
      <c r="E78" s="120"/>
      <c r="F78" s="120"/>
      <c r="G78" s="120"/>
      <c r="H78" s="120"/>
      <c r="I78" s="140"/>
      <c r="J78" s="141"/>
      <c r="K78" s="120"/>
      <c r="L78" s="95"/>
    </row>
    <row r="79" spans="1:12" ht="15.75" thickBot="1" x14ac:dyDescent="0.25">
      <c r="A79" s="86"/>
      <c r="B79" s="111" t="s">
        <v>38</v>
      </c>
      <c r="C79" s="120"/>
      <c r="D79" s="120"/>
      <c r="E79" s="120"/>
      <c r="F79" s="120"/>
      <c r="G79" s="120"/>
      <c r="H79" s="120"/>
      <c r="I79" s="486">
        <f>Übersicht!H27</f>
        <v>0</v>
      </c>
      <c r="J79" s="139" t="s">
        <v>27</v>
      </c>
      <c r="K79" s="120"/>
      <c r="L79" s="95"/>
    </row>
    <row r="80" spans="1:12" ht="15" x14ac:dyDescent="0.2">
      <c r="A80" s="104"/>
      <c r="B80" s="111"/>
      <c r="C80" s="120"/>
      <c r="D80" s="120"/>
      <c r="E80" s="120"/>
      <c r="F80" s="120"/>
      <c r="G80" s="120"/>
      <c r="H80" s="120"/>
      <c r="I80" s="140"/>
      <c r="J80" s="141"/>
      <c r="K80" s="120"/>
      <c r="L80" s="95"/>
    </row>
    <row r="81" spans="1:12" ht="15" x14ac:dyDescent="0.2">
      <c r="A81" s="86"/>
      <c r="B81" s="111" t="s">
        <v>103</v>
      </c>
      <c r="C81" s="120"/>
      <c r="D81" s="120"/>
      <c r="E81" s="120"/>
      <c r="F81" s="120"/>
      <c r="G81" s="120"/>
      <c r="H81" s="120"/>
      <c r="I81" s="140"/>
      <c r="J81" s="141"/>
      <c r="K81" s="120"/>
      <c r="L81" s="95"/>
    </row>
    <row r="82" spans="1:12" ht="15" x14ac:dyDescent="0.2">
      <c r="A82" s="86"/>
      <c r="B82" s="111"/>
      <c r="C82" s="120"/>
      <c r="D82" s="120"/>
      <c r="E82" s="120"/>
      <c r="F82" s="120"/>
      <c r="G82" s="120"/>
      <c r="H82" s="120"/>
      <c r="I82" s="140"/>
      <c r="J82" s="141"/>
      <c r="K82" s="120"/>
      <c r="L82" s="95"/>
    </row>
    <row r="83" spans="1:12" ht="16.5" thickBot="1" x14ac:dyDescent="0.25">
      <c r="A83" s="86"/>
      <c r="B83" s="142"/>
      <c r="C83" s="142">
        <f>Beginn</f>
        <v>44927</v>
      </c>
      <c r="D83" s="142"/>
      <c r="E83" s="120"/>
      <c r="F83" s="120"/>
      <c r="G83" s="120"/>
      <c r="H83" s="120"/>
      <c r="I83" s="486">
        <f>Übersicht!C65</f>
        <v>0</v>
      </c>
      <c r="J83" s="139" t="s">
        <v>27</v>
      </c>
      <c r="K83" s="120"/>
      <c r="L83" s="95"/>
    </row>
    <row r="84" spans="1:12" ht="15.75" x14ac:dyDescent="0.2">
      <c r="A84" s="104"/>
      <c r="B84" s="142"/>
      <c r="C84" s="120"/>
      <c r="D84" s="120"/>
      <c r="E84" s="120"/>
      <c r="F84" s="120"/>
      <c r="G84" s="120"/>
      <c r="H84" s="120"/>
      <c r="I84" s="140"/>
      <c r="J84" s="141"/>
      <c r="K84" s="120"/>
      <c r="L84" s="95"/>
    </row>
    <row r="85" spans="1:12" ht="16.5" thickBot="1" x14ac:dyDescent="0.25">
      <c r="A85" s="104"/>
      <c r="B85" s="142"/>
      <c r="C85" s="142">
        <f>C83+366</f>
        <v>45293</v>
      </c>
      <c r="D85" s="142"/>
      <c r="E85" s="120"/>
      <c r="F85" s="120"/>
      <c r="G85" s="120"/>
      <c r="H85" s="120"/>
      <c r="I85" s="486">
        <f>Übersicht!D65</f>
        <v>0</v>
      </c>
      <c r="J85" s="139" t="s">
        <v>27</v>
      </c>
      <c r="K85" s="120"/>
      <c r="L85" s="95"/>
    </row>
    <row r="86" spans="1:12" ht="15.75" x14ac:dyDescent="0.2">
      <c r="A86" s="104"/>
      <c r="B86" s="142"/>
      <c r="C86" s="120"/>
      <c r="D86" s="120"/>
      <c r="E86" s="120"/>
      <c r="F86" s="120"/>
      <c r="G86" s="120"/>
      <c r="H86" s="120"/>
      <c r="I86" s="140"/>
      <c r="J86" s="141"/>
      <c r="K86" s="120"/>
      <c r="L86" s="95"/>
    </row>
    <row r="87" spans="1:12" ht="16.5" thickBot="1" x14ac:dyDescent="0.25">
      <c r="A87" s="104"/>
      <c r="B87" s="142"/>
      <c r="C87" s="142">
        <f>C85+366</f>
        <v>45659</v>
      </c>
      <c r="D87" s="142"/>
      <c r="E87" s="120"/>
      <c r="F87" s="120"/>
      <c r="G87" s="120"/>
      <c r="H87" s="120"/>
      <c r="I87" s="486">
        <f>Übersicht!E65</f>
        <v>0</v>
      </c>
      <c r="J87" s="139" t="s">
        <v>27</v>
      </c>
      <c r="K87" s="120"/>
      <c r="L87" s="95"/>
    </row>
    <row r="88" spans="1:12" ht="15.75" x14ac:dyDescent="0.2">
      <c r="A88" s="104"/>
      <c r="B88" s="142"/>
      <c r="C88" s="120"/>
      <c r="D88" s="120"/>
      <c r="E88" s="120"/>
      <c r="F88" s="120"/>
      <c r="G88" s="120"/>
      <c r="H88" s="120"/>
      <c r="I88" s="140"/>
      <c r="J88" s="141"/>
      <c r="K88" s="120"/>
      <c r="L88" s="95"/>
    </row>
    <row r="89" spans="1:12" ht="16.5" thickBot="1" x14ac:dyDescent="0.25">
      <c r="A89" s="104"/>
      <c r="B89" s="142"/>
      <c r="C89" s="142">
        <f>C87+366</f>
        <v>46025</v>
      </c>
      <c r="D89" s="142"/>
      <c r="E89" s="120"/>
      <c r="F89" s="120"/>
      <c r="G89" s="120"/>
      <c r="H89" s="120"/>
      <c r="I89" s="486">
        <f>Übersicht!F65</f>
        <v>0</v>
      </c>
      <c r="J89" s="139" t="s">
        <v>27</v>
      </c>
      <c r="K89" s="120"/>
      <c r="L89" s="95"/>
    </row>
    <row r="90" spans="1:12" ht="15.75" x14ac:dyDescent="0.2">
      <c r="A90" s="104"/>
      <c r="B90" s="142"/>
      <c r="C90" s="142"/>
      <c r="D90" s="142"/>
      <c r="E90" s="120"/>
      <c r="F90" s="120"/>
      <c r="G90" s="120"/>
      <c r="H90" s="120"/>
      <c r="I90" s="143"/>
      <c r="J90" s="139"/>
      <c r="K90" s="120"/>
      <c r="L90" s="95"/>
    </row>
    <row r="91" spans="1:12" ht="16.5" thickBot="1" x14ac:dyDescent="0.25">
      <c r="A91" s="104"/>
      <c r="B91" s="142"/>
      <c r="C91" s="142">
        <f t="shared" ref="C91" si="0">C89+366</f>
        <v>46391</v>
      </c>
      <c r="D91" s="142"/>
      <c r="E91" s="120"/>
      <c r="F91" s="120"/>
      <c r="G91" s="120"/>
      <c r="H91" s="120"/>
      <c r="I91" s="486">
        <f>Übersicht!G65</f>
        <v>0</v>
      </c>
      <c r="J91" s="139" t="s">
        <v>27</v>
      </c>
      <c r="K91" s="120"/>
      <c r="L91" s="95"/>
    </row>
    <row r="92" spans="1:12" ht="15.75" x14ac:dyDescent="0.2">
      <c r="A92" s="104"/>
      <c r="B92" s="142"/>
      <c r="C92" s="142"/>
      <c r="D92" s="142"/>
      <c r="E92" s="120"/>
      <c r="F92" s="120"/>
      <c r="G92" s="120"/>
      <c r="H92" s="120"/>
      <c r="I92" s="143"/>
      <c r="J92" s="139"/>
      <c r="K92" s="120"/>
      <c r="L92" s="95"/>
    </row>
    <row r="93" spans="1:12" ht="15.75" x14ac:dyDescent="0.2">
      <c r="A93" s="104"/>
      <c r="B93" s="142"/>
      <c r="C93" s="142"/>
      <c r="D93" s="142"/>
      <c r="E93" s="120"/>
      <c r="F93" s="120"/>
      <c r="G93" s="120"/>
      <c r="H93" s="120"/>
      <c r="I93" s="143"/>
      <c r="J93" s="139"/>
      <c r="K93" s="120"/>
      <c r="L93" s="95"/>
    </row>
    <row r="94" spans="1:12" ht="15" x14ac:dyDescent="0.2">
      <c r="A94" s="104"/>
      <c r="B94" s="144"/>
      <c r="C94" s="120"/>
      <c r="D94" s="120"/>
      <c r="E94" s="120"/>
      <c r="F94" s="120"/>
      <c r="G94" s="120"/>
      <c r="H94" s="120"/>
      <c r="I94" s="140"/>
      <c r="J94" s="141"/>
      <c r="K94" s="120"/>
      <c r="L94" s="95"/>
    </row>
    <row r="95" spans="1:12" ht="16.5" thickBot="1" x14ac:dyDescent="0.25">
      <c r="A95" s="104"/>
      <c r="B95" s="145"/>
      <c r="C95" s="155" t="s">
        <v>3</v>
      </c>
      <c r="D95" s="145"/>
      <c r="E95" s="120"/>
      <c r="F95" s="120"/>
      <c r="G95" s="120"/>
      <c r="H95" s="120"/>
      <c r="I95" s="486">
        <f>I83+I85+I87+I89+I91</f>
        <v>0</v>
      </c>
      <c r="J95" s="139" t="s">
        <v>27</v>
      </c>
      <c r="K95" s="120"/>
      <c r="L95" s="95"/>
    </row>
    <row r="96" spans="1:12" ht="15" x14ac:dyDescent="0.2">
      <c r="A96" s="146"/>
      <c r="B96" s="147"/>
      <c r="C96" s="147"/>
      <c r="D96" s="147"/>
      <c r="E96" s="147"/>
      <c r="F96" s="147"/>
      <c r="G96" s="147"/>
      <c r="H96" s="147"/>
      <c r="I96" s="147"/>
      <c r="J96" s="147"/>
      <c r="K96" s="147"/>
      <c r="L96" s="619"/>
    </row>
    <row r="97" spans="1:12" ht="15" x14ac:dyDescent="0.2">
      <c r="A97" s="92"/>
      <c r="B97" s="148"/>
      <c r="C97" s="149"/>
      <c r="D97" s="149"/>
      <c r="E97" s="150"/>
      <c r="F97" s="150"/>
      <c r="G97" s="150"/>
      <c r="H97" s="150"/>
      <c r="I97" s="150"/>
      <c r="J97" s="151"/>
      <c r="K97" s="152"/>
      <c r="L97" s="95"/>
    </row>
    <row r="98" spans="1:12" ht="15" x14ac:dyDescent="0.2">
      <c r="A98" s="92"/>
      <c r="B98" s="148"/>
      <c r="C98" s="149"/>
      <c r="D98" s="149"/>
      <c r="E98" s="164" t="s">
        <v>321</v>
      </c>
      <c r="F98" s="150"/>
      <c r="G98" s="150"/>
      <c r="H98" s="150"/>
      <c r="I98" s="150"/>
      <c r="J98" s="151"/>
      <c r="K98" s="152"/>
      <c r="L98" s="95"/>
    </row>
    <row r="99" spans="1:12" ht="5.25" customHeight="1" x14ac:dyDescent="0.2">
      <c r="A99" s="92"/>
      <c r="B99" s="148"/>
      <c r="C99" s="149"/>
      <c r="D99" s="149"/>
      <c r="E99" s="150"/>
      <c r="F99" s="150"/>
      <c r="G99" s="150"/>
      <c r="H99" s="150"/>
      <c r="I99" s="150"/>
      <c r="J99" s="151"/>
      <c r="K99" s="152"/>
      <c r="L99" s="95"/>
    </row>
    <row r="100" spans="1:12" ht="15" x14ac:dyDescent="0.2">
      <c r="A100" s="92"/>
      <c r="B100" s="100"/>
      <c r="C100" s="603"/>
      <c r="D100" s="603"/>
      <c r="E100" s="1015"/>
      <c r="F100" s="1016"/>
      <c r="G100" s="1016"/>
      <c r="H100" s="1016"/>
      <c r="I100" s="1017"/>
      <c r="J100" s="487"/>
      <c r="K100" s="153"/>
      <c r="L100" s="95"/>
    </row>
    <row r="101" spans="1:12" ht="15" x14ac:dyDescent="0.2">
      <c r="A101" s="108"/>
      <c r="B101" s="148"/>
      <c r="C101" s="96"/>
      <c r="D101" s="96"/>
      <c r="E101" s="1018"/>
      <c r="F101" s="1019"/>
      <c r="G101" s="1019"/>
      <c r="H101" s="1019"/>
      <c r="I101" s="1020"/>
      <c r="J101" s="488"/>
      <c r="K101" s="96"/>
      <c r="L101" s="95"/>
    </row>
    <row r="102" spans="1:12" ht="15" x14ac:dyDescent="0.2">
      <c r="A102" s="108"/>
      <c r="B102" s="96"/>
      <c r="C102" s="96"/>
      <c r="D102" s="96"/>
      <c r="E102" s="1018"/>
      <c r="F102" s="1019"/>
      <c r="G102" s="1019"/>
      <c r="H102" s="1019"/>
      <c r="I102" s="1020"/>
      <c r="J102" s="488"/>
      <c r="K102" s="96"/>
      <c r="L102" s="95"/>
    </row>
    <row r="103" spans="1:12" ht="15" customHeight="1" x14ac:dyDescent="0.2">
      <c r="A103" s="97"/>
      <c r="B103" s="105"/>
      <c r="C103" s="105"/>
      <c r="D103" s="105"/>
      <c r="E103" s="1018"/>
      <c r="F103" s="1019"/>
      <c r="G103" s="1019"/>
      <c r="H103" s="1019"/>
      <c r="I103" s="1020"/>
      <c r="J103" s="489"/>
      <c r="K103" s="105"/>
      <c r="L103" s="95"/>
    </row>
    <row r="104" spans="1:12" ht="15" customHeight="1" thickBot="1" x14ac:dyDescent="0.25">
      <c r="A104" s="97"/>
      <c r="B104" s="105"/>
      <c r="C104" s="105"/>
      <c r="D104" s="105"/>
      <c r="E104" s="1021"/>
      <c r="F104" s="1022"/>
      <c r="G104" s="1022"/>
      <c r="H104" s="1022"/>
      <c r="I104" s="1023"/>
      <c r="J104" s="489"/>
      <c r="K104" s="105"/>
      <c r="L104" s="95"/>
    </row>
    <row r="105" spans="1:12" ht="15" customHeight="1" x14ac:dyDescent="0.2">
      <c r="A105" s="617"/>
      <c r="B105" s="618"/>
      <c r="C105" s="618"/>
      <c r="D105" s="618"/>
      <c r="E105" s="618"/>
      <c r="F105" s="618"/>
      <c r="G105" s="618"/>
      <c r="H105" s="618"/>
      <c r="I105" s="618"/>
      <c r="J105" s="618"/>
      <c r="K105" s="618"/>
      <c r="L105" s="619"/>
    </row>
    <row r="106" spans="1:12" ht="15" x14ac:dyDescent="0.2">
      <c r="A106" s="92"/>
      <c r="B106" s="148"/>
      <c r="C106" s="149"/>
      <c r="D106" s="149"/>
      <c r="E106" s="150"/>
      <c r="F106" s="150"/>
      <c r="G106" s="150"/>
      <c r="H106" s="150"/>
      <c r="I106" s="150"/>
      <c r="J106" s="151"/>
      <c r="K106" s="152"/>
      <c r="L106" s="95"/>
    </row>
    <row r="107" spans="1:12" ht="15" x14ac:dyDescent="0.2">
      <c r="A107" s="92"/>
      <c r="B107" s="148"/>
      <c r="C107" s="149"/>
      <c r="D107" s="149"/>
      <c r="E107" s="164" t="s">
        <v>322</v>
      </c>
      <c r="F107" s="150"/>
      <c r="G107" s="150"/>
      <c r="H107" s="150"/>
      <c r="I107" s="150"/>
      <c r="J107" s="151"/>
      <c r="K107" s="152"/>
      <c r="L107" s="95"/>
    </row>
    <row r="108" spans="1:12" ht="15" x14ac:dyDescent="0.2">
      <c r="A108" s="92"/>
      <c r="B108" s="148"/>
      <c r="C108" s="149"/>
      <c r="D108" s="149"/>
      <c r="E108" s="150"/>
      <c r="F108" s="150"/>
      <c r="G108" s="150"/>
      <c r="H108" s="150"/>
      <c r="I108" s="150"/>
      <c r="J108" s="151"/>
      <c r="K108" s="152"/>
      <c r="L108" s="95"/>
    </row>
    <row r="109" spans="1:12" ht="15" x14ac:dyDescent="0.2">
      <c r="A109" s="92"/>
      <c r="B109" s="100"/>
      <c r="C109" s="777"/>
      <c r="D109" s="777"/>
      <c r="E109" s="1015"/>
      <c r="F109" s="1016"/>
      <c r="G109" s="1016"/>
      <c r="H109" s="1016"/>
      <c r="I109" s="1017"/>
      <c r="J109" s="487"/>
      <c r="K109" s="153"/>
      <c r="L109" s="95"/>
    </row>
    <row r="110" spans="1:12" ht="15" x14ac:dyDescent="0.2">
      <c r="A110" s="108"/>
      <c r="B110" s="148"/>
      <c r="C110" s="96"/>
      <c r="D110" s="96"/>
      <c r="E110" s="1018"/>
      <c r="F110" s="1019"/>
      <c r="G110" s="1019"/>
      <c r="H110" s="1019"/>
      <c r="I110" s="1020"/>
      <c r="J110" s="488"/>
      <c r="K110" s="96"/>
      <c r="L110" s="95"/>
    </row>
    <row r="111" spans="1:12" ht="15" x14ac:dyDescent="0.2">
      <c r="A111" s="108"/>
      <c r="B111" s="96"/>
      <c r="C111" s="96"/>
      <c r="D111" s="96"/>
      <c r="E111" s="1018"/>
      <c r="F111" s="1019"/>
      <c r="G111" s="1019"/>
      <c r="H111" s="1019"/>
      <c r="I111" s="1020"/>
      <c r="J111" s="488"/>
      <c r="K111" s="96"/>
      <c r="L111" s="95"/>
    </row>
    <row r="112" spans="1:12" x14ac:dyDescent="0.2">
      <c r="A112" s="97"/>
      <c r="B112" s="105"/>
      <c r="C112" s="105"/>
      <c r="D112" s="105"/>
      <c r="E112" s="1018"/>
      <c r="F112" s="1019"/>
      <c r="G112" s="1019"/>
      <c r="H112" s="1019"/>
      <c r="I112" s="1020"/>
      <c r="J112" s="489"/>
      <c r="K112" s="105"/>
      <c r="L112" s="95"/>
    </row>
    <row r="113" spans="1:12" ht="13.5" thickBot="1" x14ac:dyDescent="0.25">
      <c r="A113" s="97"/>
      <c r="B113" s="105"/>
      <c r="C113" s="105"/>
      <c r="D113" s="105"/>
      <c r="E113" s="1021"/>
      <c r="F113" s="1022"/>
      <c r="G113" s="1022"/>
      <c r="H113" s="1022"/>
      <c r="I113" s="1023"/>
      <c r="J113" s="489"/>
      <c r="K113" s="105"/>
      <c r="L113" s="95"/>
    </row>
    <row r="114" spans="1:12" x14ac:dyDescent="0.2">
      <c r="A114" s="617"/>
      <c r="B114" s="752"/>
      <c r="C114" s="752"/>
      <c r="D114" s="752"/>
      <c r="E114" s="752"/>
      <c r="F114" s="752"/>
      <c r="G114" s="752"/>
      <c r="H114" s="752"/>
      <c r="I114" s="752"/>
      <c r="J114" s="752"/>
      <c r="K114" s="752"/>
      <c r="L114" s="619"/>
    </row>
  </sheetData>
  <sheetProtection algorithmName="SHA-512" hashValue="XL4+PfoQ8wjwi3tRxzjLlBHKycLiqob/uuVgkwDqqtAQMU1YRvwSg6/6QkDZBb1/6nxJFvUvFs2biecuxaoHBQ==" saltValue="jckdzvdD4IsbJKZDuEtWlw==" spinCount="100000" sheet="1" selectLockedCells="1"/>
  <protectedRanges>
    <protectedRange sqref="E14:K15" name="Bereich1"/>
  </protectedRanges>
  <dataConsolidate/>
  <customSheetViews>
    <customSheetView guid="{42373C1E-3EF2-4D78-899B-97EC19D6D4F8}" scale="115" showPageBreaks="1" hiddenRows="1" view="pageLayout" topLeftCell="A27">
      <selection activeCell="D11" sqref="D11"/>
      <pageMargins left="0.78740157480314965" right="0.78740157480314965" top="0.98425196850393704" bottom="0.98425196850393704" header="0.51181102362204722" footer="0.51181102362204722"/>
      <pageSetup paperSize="9" scale="77" orientation="portrait" r:id="rId1"/>
      <headerFooter alignWithMargins="0">
        <oddFooter>&amp;L&amp;9Deckblatt &amp;C&amp;P&amp;R&amp;9Version  16.10.2013</oddFooter>
      </headerFooter>
    </customSheetView>
  </customSheetViews>
  <mergeCells count="66">
    <mergeCell ref="E109:I113"/>
    <mergeCell ref="E12:F12"/>
    <mergeCell ref="E14:K14"/>
    <mergeCell ref="F18:H18"/>
    <mergeCell ref="I18:K18"/>
    <mergeCell ref="E20:G20"/>
    <mergeCell ref="I20:J20"/>
    <mergeCell ref="K31:L31"/>
    <mergeCell ref="K33:L33"/>
    <mergeCell ref="A69:I70"/>
    <mergeCell ref="A71:I72"/>
    <mergeCell ref="J69:L72"/>
    <mergeCell ref="B61:F61"/>
    <mergeCell ref="K67:L67"/>
    <mergeCell ref="A68:L68"/>
    <mergeCell ref="K62:L62"/>
    <mergeCell ref="E32:K32"/>
    <mergeCell ref="K49:L49"/>
    <mergeCell ref="F43:I43"/>
    <mergeCell ref="K45:L45"/>
    <mergeCell ref="K39:L39"/>
    <mergeCell ref="F41:I41"/>
    <mergeCell ref="F45:I45"/>
    <mergeCell ref="K34:L34"/>
    <mergeCell ref="K35:L35"/>
    <mergeCell ref="K37:L37"/>
    <mergeCell ref="K38:L38"/>
    <mergeCell ref="K40:L40"/>
    <mergeCell ref="K43:L43"/>
    <mergeCell ref="E30:K30"/>
    <mergeCell ref="I22:J22"/>
    <mergeCell ref="E22:G22"/>
    <mergeCell ref="F28:I28"/>
    <mergeCell ref="E24:I24"/>
    <mergeCell ref="F26:I26"/>
    <mergeCell ref="K28:L28"/>
    <mergeCell ref="K29:L29"/>
    <mergeCell ref="K53:L53"/>
    <mergeCell ref="K44:L44"/>
    <mergeCell ref="E100:I104"/>
    <mergeCell ref="K46:L46"/>
    <mergeCell ref="K47:L47"/>
    <mergeCell ref="K54:L54"/>
    <mergeCell ref="K56:L56"/>
    <mergeCell ref="K59:L59"/>
    <mergeCell ref="K60:L60"/>
    <mergeCell ref="K50:L50"/>
    <mergeCell ref="B60:F60"/>
    <mergeCell ref="H60:J60"/>
    <mergeCell ref="H61:J61"/>
    <mergeCell ref="F1:L1"/>
    <mergeCell ref="K20:L20"/>
    <mergeCell ref="K22:L22"/>
    <mergeCell ref="K24:L24"/>
    <mergeCell ref="K25:L25"/>
    <mergeCell ref="K12:L12"/>
    <mergeCell ref="E16:K16"/>
    <mergeCell ref="F2:L2"/>
    <mergeCell ref="F3:H3"/>
    <mergeCell ref="J3:L3"/>
    <mergeCell ref="J4:L6"/>
    <mergeCell ref="A7:I8"/>
    <mergeCell ref="A9:I10"/>
    <mergeCell ref="J7:L10"/>
    <mergeCell ref="A2:E6"/>
    <mergeCell ref="G12:I12"/>
  </mergeCells>
  <phoneticPr fontId="27" type="noConversion"/>
  <dataValidations count="6">
    <dataValidation type="date" errorStyle="warning" operator="lessThan" allowBlank="1" showInputMessage="1" showErrorMessage="1" errorTitle="Förderzeitraum" error="Das von Ihnen eingegebene Datum überschreitet den Förderzeitraum bis zum 31.12.2015" sqref="E38" xr:uid="{00000000-0002-0000-0000-000000000000}">
      <formula1>42370</formula1>
    </dataValidation>
    <dataValidation type="textLength" errorStyle="information" operator="lessThan" allowBlank="1" showInputMessage="1" showErrorMessage="1" errorTitle="Länge Projektname" error="Ihr Projektname überschreitet 50 Zeichen._x000a_Bitte verkürzen Sie den Namen." sqref="F33:K33 F31:K31 E30:E33" xr:uid="{00000000-0002-0000-0000-000001000000}">
      <formula1>51</formula1>
    </dataValidation>
    <dataValidation type="date" operator="lessThan" allowBlank="1" showInputMessage="1" showErrorMessage="1" errorTitle="Förderzeitraum" error="Das von Ihnen eingegebene Datum überschreitet den Förderzeitraum bis zum 31.12.2021" sqref="I51" xr:uid="{00000000-0002-0000-0000-000002000000}">
      <formula1>44562</formula1>
    </dataValidation>
    <dataValidation type="list" errorStyle="information" allowBlank="1" showInputMessage="1" showErrorMessage="1" errorTitle="Falsche Aktion" error="Diese Aktion gibt es nicht" sqref="F47" xr:uid="{00000000-0002-0000-0000-000003000000}">
      <formula1>"Ja,Nein"</formula1>
    </dataValidation>
    <dataValidation operator="lessThan" allowBlank="1" showErrorMessage="1" errorTitle="Förderzeitraum" error="Das von Ihnen eingegebene Datum überschreitet den Förderzeitraum bis zum 31.12.2021" sqref="E37" xr:uid="{00000000-0002-0000-0000-000004000000}"/>
    <dataValidation type="list" errorStyle="information" allowBlank="1" showInputMessage="1" showErrorMessage="1" errorTitle="Falsche Aktion" error="Diese Aktion gibt es nicht" sqref="E12:F12" xr:uid="{00000000-0002-0000-0000-000005000000}">
      <formula1>"SPZ a, SPZ c, SPZ d, SPZ e, SPZ f, SPZ g, SPZ h"</formula1>
    </dataValidation>
  </dataValidations>
  <pageMargins left="0.7" right="0.7" top="0.75" bottom="0.75" header="0.3" footer="0.3"/>
  <pageSetup paperSize="9" scale="78" fitToHeight="0" orientation="portrait" r:id="rId2"/>
  <headerFooter alignWithMargins="0">
    <oddFooter>&amp;LAntrag auf Projektförderung aus Mitteln der
ESF-Förderperiode 2021-2027&amp;CSeite &amp;P von &amp;N&amp;RVersion 0423</oddFooter>
  </headerFooter>
  <rowBreaks count="2" manualBreakCount="2">
    <brk id="67" max="16383" man="1"/>
    <brk id="114"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9" tint="0.39997558519241921"/>
    <pageSetUpPr fitToPage="1"/>
  </sheetPr>
  <dimension ref="A1:F25"/>
  <sheetViews>
    <sheetView showGridLines="0" showRowColHeaders="0" showRuler="0" view="pageLayout" zoomScaleNormal="100" workbookViewId="0">
      <selection activeCell="B21" sqref="B21"/>
    </sheetView>
  </sheetViews>
  <sheetFormatPr baseColWidth="10" defaultColWidth="11.28515625" defaultRowHeight="12.75" x14ac:dyDescent="0.2"/>
  <cols>
    <col min="1" max="6" width="15.42578125" style="15" customWidth="1"/>
    <col min="7" max="16384" width="11.28515625" style="15"/>
  </cols>
  <sheetData>
    <row r="1" spans="1:6" x14ac:dyDescent="0.2">
      <c r="A1" s="173" t="s">
        <v>120</v>
      </c>
      <c r="B1" s="195"/>
      <c r="C1" s="196"/>
      <c r="D1" s="196"/>
      <c r="E1" s="196"/>
      <c r="F1" s="601" t="s">
        <v>182</v>
      </c>
    </row>
    <row r="2" spans="1:6" x14ac:dyDescent="0.2">
      <c r="A2" s="500"/>
      <c r="B2" s="63"/>
      <c r="C2" s="63"/>
      <c r="D2" s="63"/>
      <c r="E2" s="63"/>
      <c r="F2" s="503"/>
    </row>
    <row r="3" spans="1:6" x14ac:dyDescent="0.2">
      <c r="A3" s="501" t="s">
        <v>79</v>
      </c>
      <c r="B3" s="502"/>
      <c r="C3" s="502"/>
      <c r="D3" s="502"/>
      <c r="E3" s="502"/>
      <c r="F3" s="513"/>
    </row>
    <row r="4" spans="1:6" x14ac:dyDescent="0.2">
      <c r="A4" s="504"/>
      <c r="B4" s="36"/>
      <c r="C4" s="37"/>
      <c r="D4" s="36"/>
      <c r="E4" s="36"/>
      <c r="F4" s="514"/>
    </row>
    <row r="5" spans="1:6" x14ac:dyDescent="0.2">
      <c r="A5" s="505" t="s">
        <v>73</v>
      </c>
      <c r="B5" s="36"/>
      <c r="C5" s="37"/>
      <c r="D5" s="36"/>
      <c r="E5" s="36"/>
      <c r="F5" s="514"/>
    </row>
    <row r="6" spans="1:6" x14ac:dyDescent="0.2">
      <c r="A6" s="504"/>
      <c r="B6" s="36"/>
      <c r="C6" s="37"/>
      <c r="D6" s="36"/>
      <c r="E6" s="36"/>
      <c r="F6" s="514"/>
    </row>
    <row r="7" spans="1:6" x14ac:dyDescent="0.2">
      <c r="A7" s="38" t="s">
        <v>239</v>
      </c>
      <c r="B7" s="39"/>
      <c r="C7" s="28" t="s">
        <v>277</v>
      </c>
      <c r="D7" s="39"/>
      <c r="E7" s="39"/>
      <c r="F7" s="40"/>
    </row>
    <row r="8" spans="1:6" x14ac:dyDescent="0.2">
      <c r="A8" s="670" t="s">
        <v>18</v>
      </c>
      <c r="B8" s="671">
        <f>Beginn</f>
        <v>44927</v>
      </c>
      <c r="C8" s="672">
        <f>B8+366</f>
        <v>45293</v>
      </c>
      <c r="D8" s="673">
        <f>C8+366</f>
        <v>45659</v>
      </c>
      <c r="E8" s="672">
        <f>D8+366</f>
        <v>46025</v>
      </c>
      <c r="F8" s="672">
        <f>E8+366</f>
        <v>46391</v>
      </c>
    </row>
    <row r="9" spans="1:6" x14ac:dyDescent="0.2">
      <c r="A9" s="674" t="s">
        <v>29</v>
      </c>
      <c r="B9" s="675">
        <f>Freistellungen!J39</f>
        <v>0</v>
      </c>
      <c r="C9" s="675">
        <f>Freistellungen!J63</f>
        <v>0</v>
      </c>
      <c r="D9" s="675">
        <f>Freistellungen!J86</f>
        <v>0</v>
      </c>
      <c r="E9" s="675">
        <f>Freistellungen!J109</f>
        <v>0</v>
      </c>
      <c r="F9" s="675">
        <f>Freistellungen!J132</f>
        <v>0</v>
      </c>
    </row>
    <row r="10" spans="1:6" x14ac:dyDescent="0.2">
      <c r="A10" s="475" t="s">
        <v>74</v>
      </c>
      <c r="B10" s="476"/>
      <c r="C10" s="477"/>
      <c r="D10" s="477"/>
      <c r="E10" s="477"/>
      <c r="F10" s="478">
        <f>SUM(B9:F9)</f>
        <v>0</v>
      </c>
    </row>
    <row r="11" spans="1:6" x14ac:dyDescent="0.2">
      <c r="A11" s="504"/>
      <c r="B11" s="36"/>
      <c r="C11" s="37"/>
      <c r="D11" s="36"/>
      <c r="E11" s="36"/>
      <c r="F11" s="514"/>
    </row>
    <row r="12" spans="1:6" x14ac:dyDescent="0.2">
      <c r="A12" s="504"/>
      <c r="B12" s="36"/>
      <c r="C12" s="37"/>
      <c r="D12" s="36"/>
      <c r="E12" s="36"/>
      <c r="F12" s="514"/>
    </row>
    <row r="13" spans="1:6" x14ac:dyDescent="0.2">
      <c r="A13" s="38" t="s">
        <v>213</v>
      </c>
      <c r="B13" s="39"/>
      <c r="C13" s="28" t="s">
        <v>276</v>
      </c>
      <c r="D13" s="39"/>
      <c r="E13" s="39"/>
      <c r="F13" s="40"/>
    </row>
    <row r="14" spans="1:6" x14ac:dyDescent="0.2">
      <c r="A14" s="670" t="s">
        <v>18</v>
      </c>
      <c r="B14" s="671">
        <f>Beginn</f>
        <v>44927</v>
      </c>
      <c r="C14" s="672">
        <f>B14+366</f>
        <v>45293</v>
      </c>
      <c r="D14" s="673">
        <f>C14+366</f>
        <v>45659</v>
      </c>
      <c r="E14" s="672">
        <f>D14+366</f>
        <v>46025</v>
      </c>
      <c r="F14" s="672">
        <f>E14+366</f>
        <v>46391</v>
      </c>
    </row>
    <row r="15" spans="1:6" x14ac:dyDescent="0.2">
      <c r="A15" s="674" t="s">
        <v>29</v>
      </c>
      <c r="B15" s="675">
        <f>Teilnehmerentgelte!D12</f>
        <v>0</v>
      </c>
      <c r="C15" s="675">
        <f>Teilnehmerentgelte!D13</f>
        <v>0</v>
      </c>
      <c r="D15" s="675">
        <f>Teilnehmerentgelte!D14</f>
        <v>0</v>
      </c>
      <c r="E15" s="675">
        <f>Teilnehmerentgelte!D15</f>
        <v>0</v>
      </c>
      <c r="F15" s="675">
        <f>Teilnehmerentgelte!D16</f>
        <v>0</v>
      </c>
    </row>
    <row r="16" spans="1:6" x14ac:dyDescent="0.2">
      <c r="A16" s="475" t="s">
        <v>74</v>
      </c>
      <c r="B16" s="476"/>
      <c r="C16" s="477"/>
      <c r="D16" s="477"/>
      <c r="E16" s="477"/>
      <c r="F16" s="478">
        <f>SUM(B15:F15)</f>
        <v>0</v>
      </c>
    </row>
    <row r="17" spans="1:6" x14ac:dyDescent="0.2">
      <c r="A17" s="506"/>
      <c r="B17" s="23"/>
      <c r="C17" s="27"/>
      <c r="D17" s="27"/>
      <c r="E17" s="27"/>
      <c r="F17" s="507"/>
    </row>
    <row r="18" spans="1:6" x14ac:dyDescent="0.2">
      <c r="A18" s="508"/>
      <c r="B18" s="31"/>
      <c r="C18" s="32"/>
      <c r="D18" s="32"/>
      <c r="E18" s="32"/>
      <c r="F18" s="509"/>
    </row>
    <row r="19" spans="1:6" x14ac:dyDescent="0.2">
      <c r="A19" s="41" t="s">
        <v>244</v>
      </c>
      <c r="B19" s="39"/>
      <c r="C19" s="42"/>
      <c r="D19" s="39"/>
      <c r="E19" s="39"/>
      <c r="F19" s="40"/>
    </row>
    <row r="20" spans="1:6" x14ac:dyDescent="0.2">
      <c r="A20" s="670" t="s">
        <v>18</v>
      </c>
      <c r="B20" s="671">
        <f>Beginn</f>
        <v>44927</v>
      </c>
      <c r="C20" s="672">
        <f>B20+366</f>
        <v>45293</v>
      </c>
      <c r="D20" s="673">
        <f>C20+366</f>
        <v>45659</v>
      </c>
      <c r="E20" s="672">
        <f>D20+366</f>
        <v>46025</v>
      </c>
      <c r="F20" s="672">
        <f>E20+366</f>
        <v>46391</v>
      </c>
    </row>
    <row r="21" spans="1:6" x14ac:dyDescent="0.2">
      <c r="A21" s="674" t="s">
        <v>29</v>
      </c>
      <c r="B21" s="753">
        <v>0</v>
      </c>
      <c r="C21" s="753">
        <v>0</v>
      </c>
      <c r="D21" s="753">
        <v>0</v>
      </c>
      <c r="E21" s="753">
        <v>0</v>
      </c>
      <c r="F21" s="753">
        <v>0</v>
      </c>
    </row>
    <row r="22" spans="1:6" x14ac:dyDescent="0.2">
      <c r="A22" s="475" t="s">
        <v>75</v>
      </c>
      <c r="B22" s="476"/>
      <c r="C22" s="477"/>
      <c r="D22" s="477"/>
      <c r="E22" s="477"/>
      <c r="F22" s="478">
        <f>SUM(B21:F21)</f>
        <v>0</v>
      </c>
    </row>
    <row r="23" spans="1:6" x14ac:dyDescent="0.2">
      <c r="A23" s="801"/>
      <c r="B23" s="802"/>
      <c r="C23" s="802"/>
      <c r="D23" s="802"/>
      <c r="E23" s="802"/>
      <c r="F23" s="803"/>
    </row>
    <row r="24" spans="1:6" x14ac:dyDescent="0.2">
      <c r="A24" s="797" t="s">
        <v>78</v>
      </c>
      <c r="B24" s="798"/>
      <c r="C24" s="799"/>
      <c r="D24" s="799"/>
      <c r="E24" s="799"/>
      <c r="F24" s="800">
        <f>F10+F16+F22</f>
        <v>0</v>
      </c>
    </row>
    <row r="25" spans="1:6" x14ac:dyDescent="0.2">
      <c r="A25" s="510"/>
      <c r="B25" s="511"/>
      <c r="C25" s="511"/>
      <c r="D25" s="511"/>
      <c r="E25" s="511"/>
      <c r="F25" s="512"/>
    </row>
  </sheetData>
  <sheetProtection algorithmName="SHA-512" hashValue="qFFf0bGC5gKSETw+nvCCj0Lts3ZbUBebckjpQZiJN+sfVYHk667DC7RPYV+oxWyYcEyvvbaQV0mI/mCawbroew==" saltValue="HRU6zJKtZwXm+YnzjmiX/w==" spinCount="100000" sheet="1" objects="1" scenarios="1" selectLockedCells="1"/>
  <customSheetViews>
    <customSheetView guid="{9817DB13-5BDB-4286-B303-C4A24851C53E}" showPageBreaks="1" showRuler="0" topLeftCell="A48">
      <selection activeCell="F68" sqref="F68"/>
      <pageMargins left="0.78740157499999996" right="0.78740157499999996" top="0.984251969" bottom="0.984251969" header="0.4921259845" footer="0.4921259845"/>
      <pageSetup paperSize="9" scale="80" orientation="portrait" r:id="rId1"/>
      <headerFooter alignWithMargins="0">
        <oddHeader>&amp;L© Lawaetz-Stiftung</oddHeader>
        <oddFooter>&amp;RSeite &amp;P von &amp;N &amp;D</oddFooter>
      </headerFooter>
    </customSheetView>
    <customSheetView guid="{42373C1E-3EF2-4D78-899B-97EC19D6D4F8}" showPageBreaks="1" view="pageLayout" topLeftCell="A7">
      <selection activeCell="F58" sqref="F58:F64"/>
      <pageMargins left="0.78740157480314965" right="0.78740157480314965" top="0.98425196850393704" bottom="0.98425196850393704" header="0.51181102362204722" footer="0.51181102362204722"/>
      <pageSetup paperSize="9" scale="74" orientation="portrait" r:id="rId2"/>
      <headerFooter alignWithMargins="0">
        <oddHeader xml:space="preserve">&amp;L&amp;8© Behörde für Arbeit, Soziales, Familie und Integration&amp;C
</oddHeader>
        <oddFooter>&amp;L&amp;9Finanzierung Privat&amp;C&amp;9&amp;P&amp;R&amp;9Version 16.10.2013</oddFooter>
      </headerFooter>
    </customSheetView>
  </customSheetViews>
  <phoneticPr fontId="0" type="noConversion"/>
  <pageMargins left="0.7" right="0.7" top="0.75" bottom="0.75" header="0.3" footer="0.3"/>
  <pageSetup paperSize="9" scale="96" fitToHeight="0" orientation="portrait" r:id="rId3"/>
  <headerFooter alignWithMargins="0">
    <oddHeader xml:space="preserve">&amp;C
</oddHeader>
    <oddFooter>&amp;L&amp;9Antrag auf Projektförderung aus Mitteln der
ESF-Förderperiode 2021-2027&amp;C&amp;9Seite &amp;P von &amp;N&amp;R&amp;9Version 0423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theme="5" tint="-0.249977111117893"/>
    <pageSetUpPr fitToPage="1"/>
  </sheetPr>
  <dimension ref="A1:I93"/>
  <sheetViews>
    <sheetView showGridLines="0" showRowColHeaders="0" showRuler="0" view="pageLayout" zoomScaleNormal="100" zoomScaleSheetLayoutView="100" workbookViewId="0">
      <selection activeCell="I73" sqref="I73"/>
    </sheetView>
  </sheetViews>
  <sheetFormatPr baseColWidth="10" defaultColWidth="5" defaultRowHeight="12.75" x14ac:dyDescent="0.2"/>
  <cols>
    <col min="1" max="1" width="2.42578125" style="15" customWidth="1"/>
    <col min="2" max="2" width="32.7109375" style="15" customWidth="1"/>
    <col min="3" max="8" width="12.5703125" style="15" customWidth="1"/>
    <col min="9" max="9" width="2.42578125" style="15" customWidth="1"/>
    <col min="10" max="16384" width="5" style="15"/>
  </cols>
  <sheetData>
    <row r="1" spans="1:9" s="174" customFormat="1" ht="16.5" customHeight="1" x14ac:dyDescent="0.2">
      <c r="A1" s="1267" t="s">
        <v>120</v>
      </c>
      <c r="B1" s="1268"/>
      <c r="C1" s="1268"/>
      <c r="D1" s="1268"/>
      <c r="E1" s="1268"/>
      <c r="F1" s="1268"/>
      <c r="G1" s="1269" t="s">
        <v>181</v>
      </c>
      <c r="H1" s="1269"/>
      <c r="I1" s="1270"/>
    </row>
    <row r="2" spans="1:9" x14ac:dyDescent="0.2">
      <c r="A2" s="538"/>
      <c r="B2" s="82">
        <f>Deckblatt!E30</f>
        <v>0</v>
      </c>
      <c r="C2" s="43"/>
      <c r="D2" s="43"/>
      <c r="E2" s="43"/>
      <c r="F2" s="43"/>
      <c r="G2" s="43"/>
      <c r="H2" s="30"/>
      <c r="I2" s="539"/>
    </row>
    <row r="3" spans="1:9" x14ac:dyDescent="0.2">
      <c r="A3" s="538"/>
      <c r="B3" s="523" t="s">
        <v>179</v>
      </c>
      <c r="C3" s="30"/>
      <c r="D3" s="30"/>
      <c r="E3" s="29"/>
      <c r="F3" s="30"/>
      <c r="G3" s="30"/>
      <c r="H3" s="30"/>
      <c r="I3" s="539"/>
    </row>
    <row r="4" spans="1:9" x14ac:dyDescent="0.2">
      <c r="A4" s="538"/>
      <c r="B4" s="731" t="s">
        <v>0</v>
      </c>
      <c r="C4" s="732">
        <f>Beginn</f>
        <v>44927</v>
      </c>
      <c r="D4" s="732">
        <f>C4+366</f>
        <v>45293</v>
      </c>
      <c r="E4" s="732">
        <f>D4+366</f>
        <v>45659</v>
      </c>
      <c r="F4" s="732">
        <f>E4+366</f>
        <v>46025</v>
      </c>
      <c r="G4" s="732">
        <f>F4+366</f>
        <v>46391</v>
      </c>
      <c r="H4" s="733" t="s">
        <v>1</v>
      </c>
      <c r="I4" s="539"/>
    </row>
    <row r="5" spans="1:9" x14ac:dyDescent="0.2">
      <c r="A5" s="538"/>
      <c r="B5" s="558" t="s">
        <v>203</v>
      </c>
      <c r="C5" s="44"/>
      <c r="D5" s="44"/>
      <c r="E5" s="44"/>
      <c r="F5" s="44"/>
      <c r="G5" s="44"/>
      <c r="H5" s="35"/>
      <c r="I5" s="539"/>
    </row>
    <row r="6" spans="1:9" x14ac:dyDescent="0.2">
      <c r="A6" s="538"/>
      <c r="B6" s="734" t="s">
        <v>195</v>
      </c>
      <c r="C6" s="876">
        <f>Projektpersonal!J47</f>
        <v>0</v>
      </c>
      <c r="D6" s="876">
        <f>Projektpersonal!J75</f>
        <v>0</v>
      </c>
      <c r="E6" s="876">
        <f>Projektpersonal!J102</f>
        <v>0</v>
      </c>
      <c r="F6" s="876">
        <f>Projektpersonal!J129</f>
        <v>0</v>
      </c>
      <c r="G6" s="876">
        <f>Projektpersonal!J156</f>
        <v>0</v>
      </c>
      <c r="H6" s="877">
        <f>SUM(C6:G6)</f>
        <v>0</v>
      </c>
      <c r="I6" s="539"/>
    </row>
    <row r="7" spans="1:9" x14ac:dyDescent="0.2">
      <c r="A7" s="538"/>
      <c r="B7" s="734" t="s">
        <v>196</v>
      </c>
      <c r="C7" s="876">
        <f>Projektpersonal!I170</f>
        <v>0</v>
      </c>
      <c r="D7" s="876">
        <f>Projektpersonal!I171</f>
        <v>0</v>
      </c>
      <c r="E7" s="876">
        <f>Projektpersonal!I172</f>
        <v>0</v>
      </c>
      <c r="F7" s="876">
        <f>Projektpersonal!I173</f>
        <v>0</v>
      </c>
      <c r="G7" s="876">
        <f>Projektpersonal!I174</f>
        <v>0</v>
      </c>
      <c r="H7" s="877">
        <f>SUM(C7:G7)</f>
        <v>0</v>
      </c>
      <c r="I7" s="539"/>
    </row>
    <row r="8" spans="1:9" x14ac:dyDescent="0.2">
      <c r="A8" s="538"/>
      <c r="B8" s="734" t="s">
        <v>239</v>
      </c>
      <c r="C8" s="876">
        <f>Freistellungen!J39</f>
        <v>0</v>
      </c>
      <c r="D8" s="876">
        <f>Freistellungen!J63</f>
        <v>0</v>
      </c>
      <c r="E8" s="876">
        <f>Freistellungen!J86</f>
        <v>0</v>
      </c>
      <c r="F8" s="876">
        <f>Freistellungen!J109</f>
        <v>0</v>
      </c>
      <c r="G8" s="876">
        <f>Freistellungen!J132</f>
        <v>0</v>
      </c>
      <c r="H8" s="877">
        <f>SUM(C8:G8)</f>
        <v>0</v>
      </c>
      <c r="I8" s="539"/>
    </row>
    <row r="9" spans="1:9" x14ac:dyDescent="0.2">
      <c r="A9" s="538"/>
      <c r="B9" s="676" t="s">
        <v>80</v>
      </c>
      <c r="C9" s="878">
        <f>SUM(C6:C8)</f>
        <v>0</v>
      </c>
      <c r="D9" s="878">
        <f>SUM(D6:D8)</f>
        <v>0</v>
      </c>
      <c r="E9" s="878">
        <f>SUM(E6:E8)</f>
        <v>0</v>
      </c>
      <c r="F9" s="878">
        <f>SUM(F6:F8)</f>
        <v>0</v>
      </c>
      <c r="G9" s="878">
        <f>SUM(G6:G8)</f>
        <v>0</v>
      </c>
      <c r="H9" s="878">
        <f>SUM(C9:G9)</f>
        <v>0</v>
      </c>
      <c r="I9" s="539"/>
    </row>
    <row r="10" spans="1:9" x14ac:dyDescent="0.2">
      <c r="A10" s="538"/>
      <c r="B10" s="558" t="s">
        <v>206</v>
      </c>
      <c r="C10" s="879"/>
      <c r="D10" s="879"/>
      <c r="E10" s="879"/>
      <c r="F10" s="879"/>
      <c r="G10" s="879"/>
      <c r="H10" s="880"/>
      <c r="I10" s="539"/>
    </row>
    <row r="11" spans="1:9" x14ac:dyDescent="0.2">
      <c r="A11" s="538"/>
      <c r="B11" s="735" t="s">
        <v>197</v>
      </c>
      <c r="C11" s="881">
        <f>Pauschalen!B10</f>
        <v>0</v>
      </c>
      <c r="D11" s="881">
        <f>Pauschalen!C10</f>
        <v>0</v>
      </c>
      <c r="E11" s="881">
        <f>Pauschalen!D10</f>
        <v>0</v>
      </c>
      <c r="F11" s="881">
        <f>Pauschalen!E10</f>
        <v>0</v>
      </c>
      <c r="G11" s="881">
        <f>Pauschalen!F10</f>
        <v>0</v>
      </c>
      <c r="H11" s="881">
        <f>SUM(C11:G11)</f>
        <v>0</v>
      </c>
      <c r="I11" s="539"/>
    </row>
    <row r="12" spans="1:9" x14ac:dyDescent="0.2">
      <c r="A12" s="538"/>
      <c r="B12" s="735" t="s">
        <v>356</v>
      </c>
      <c r="C12" s="881">
        <f>Pauschalen!B16</f>
        <v>0</v>
      </c>
      <c r="D12" s="881">
        <f>Pauschalen!C16</f>
        <v>0</v>
      </c>
      <c r="E12" s="881">
        <f>Pauschalen!D16</f>
        <v>0</v>
      </c>
      <c r="F12" s="881">
        <f>Pauschalen!E16</f>
        <v>0</v>
      </c>
      <c r="G12" s="881">
        <f>Pauschalen!F16</f>
        <v>0</v>
      </c>
      <c r="H12" s="881">
        <f>SUM(C12:G12)</f>
        <v>0</v>
      </c>
      <c r="I12" s="539"/>
    </row>
    <row r="13" spans="1:9" x14ac:dyDescent="0.2">
      <c r="A13" s="538"/>
      <c r="B13" s="677" t="s">
        <v>207</v>
      </c>
      <c r="C13" s="882">
        <f t="shared" ref="C13:H13" si="0">SUM(C11:C12)</f>
        <v>0</v>
      </c>
      <c r="D13" s="882">
        <f t="shared" si="0"/>
        <v>0</v>
      </c>
      <c r="E13" s="882">
        <f t="shared" si="0"/>
        <v>0</v>
      </c>
      <c r="F13" s="882">
        <f t="shared" si="0"/>
        <v>0</v>
      </c>
      <c r="G13" s="882">
        <f t="shared" si="0"/>
        <v>0</v>
      </c>
      <c r="H13" s="883">
        <f t="shared" si="0"/>
        <v>0</v>
      </c>
      <c r="I13" s="539"/>
    </row>
    <row r="14" spans="1:9" x14ac:dyDescent="0.2">
      <c r="A14" s="538"/>
      <c r="B14" s="558" t="s">
        <v>237</v>
      </c>
      <c r="C14" s="879"/>
      <c r="D14" s="879"/>
      <c r="E14" s="879"/>
      <c r="F14" s="879"/>
      <c r="G14" s="879"/>
      <c r="H14" s="880"/>
      <c r="I14" s="539"/>
    </row>
    <row r="15" spans="1:9" x14ac:dyDescent="0.2">
      <c r="A15" s="538"/>
      <c r="B15" s="734" t="s">
        <v>194</v>
      </c>
      <c r="C15" s="876">
        <f>Teilnehmerentgelte!D12</f>
        <v>0</v>
      </c>
      <c r="D15" s="876">
        <f>Teilnehmerentgelte!D13</f>
        <v>0</v>
      </c>
      <c r="E15" s="876">
        <f>Teilnehmerentgelte!D14</f>
        <v>0</v>
      </c>
      <c r="F15" s="876">
        <f>Teilnehmerentgelte!D15</f>
        <v>0</v>
      </c>
      <c r="G15" s="876">
        <f>Teilnehmerentgelte!D16</f>
        <v>0</v>
      </c>
      <c r="H15" s="877">
        <f t="shared" ref="H15:H19" si="1">SUM(C15:G15)</f>
        <v>0</v>
      </c>
      <c r="I15" s="539"/>
    </row>
    <row r="16" spans="1:9" x14ac:dyDescent="0.2">
      <c r="A16" s="538"/>
      <c r="B16" s="735" t="s">
        <v>205</v>
      </c>
      <c r="C16" s="881">
        <f>Teilnehmerentgelte!D24</f>
        <v>0</v>
      </c>
      <c r="D16" s="881">
        <f>Teilnehmerentgelte!D25</f>
        <v>0</v>
      </c>
      <c r="E16" s="881">
        <f>Teilnehmerentgelte!D26</f>
        <v>0</v>
      </c>
      <c r="F16" s="881">
        <f>Teilnehmerentgelte!D27</f>
        <v>0</v>
      </c>
      <c r="G16" s="881">
        <f>Teilnehmerentgelte!D28</f>
        <v>0</v>
      </c>
      <c r="H16" s="877">
        <f>SUM(C16:G16)</f>
        <v>0</v>
      </c>
      <c r="I16" s="539"/>
    </row>
    <row r="17" spans="1:9" x14ac:dyDescent="0.2">
      <c r="A17" s="538"/>
      <c r="B17" s="735" t="s">
        <v>44</v>
      </c>
      <c r="C17" s="881">
        <f>Teilnehmerentgelte!D37</f>
        <v>0</v>
      </c>
      <c r="D17" s="881">
        <f>Teilnehmerentgelte!D38</f>
        <v>0</v>
      </c>
      <c r="E17" s="881">
        <f>Teilnehmerentgelte!D39</f>
        <v>0</v>
      </c>
      <c r="F17" s="881">
        <f>Teilnehmerentgelte!D40</f>
        <v>0</v>
      </c>
      <c r="G17" s="881">
        <f>Teilnehmerentgelte!D41</f>
        <v>0</v>
      </c>
      <c r="H17" s="877">
        <f t="shared" si="1"/>
        <v>0</v>
      </c>
      <c r="I17" s="539"/>
    </row>
    <row r="18" spans="1:9" x14ac:dyDescent="0.2">
      <c r="A18" s="538"/>
      <c r="B18" s="735" t="s">
        <v>135</v>
      </c>
      <c r="C18" s="881">
        <f>Teilnehmerentgelte!D62</f>
        <v>0</v>
      </c>
      <c r="D18" s="881">
        <f>Teilnehmerentgelte!D63</f>
        <v>0</v>
      </c>
      <c r="E18" s="881">
        <f>Teilnehmerentgelte!D64</f>
        <v>0</v>
      </c>
      <c r="F18" s="881">
        <f>Teilnehmerentgelte!D65</f>
        <v>0</v>
      </c>
      <c r="G18" s="881">
        <f>Teilnehmerentgelte!D66</f>
        <v>0</v>
      </c>
      <c r="H18" s="877">
        <f t="shared" si="1"/>
        <v>0</v>
      </c>
      <c r="I18" s="539"/>
    </row>
    <row r="19" spans="1:9" x14ac:dyDescent="0.2">
      <c r="A19" s="538"/>
      <c r="B19" s="735" t="s">
        <v>221</v>
      </c>
      <c r="C19" s="884">
        <f>Teilnehmerentgelte!D78</f>
        <v>0</v>
      </c>
      <c r="D19" s="884">
        <f>Teilnehmerentgelte!D80</f>
        <v>0</v>
      </c>
      <c r="E19" s="884">
        <f>Teilnehmerentgelte!D82</f>
        <v>0</v>
      </c>
      <c r="F19" s="884">
        <f>Teilnehmerentgelte!D84</f>
        <v>0</v>
      </c>
      <c r="G19" s="884">
        <f>Teilnehmerentgelte!D86</f>
        <v>0</v>
      </c>
      <c r="H19" s="877">
        <f t="shared" si="1"/>
        <v>0</v>
      </c>
      <c r="I19" s="539"/>
    </row>
    <row r="20" spans="1:9" x14ac:dyDescent="0.2">
      <c r="A20" s="538"/>
      <c r="B20" s="677" t="s">
        <v>238</v>
      </c>
      <c r="C20" s="882">
        <f t="shared" ref="C20:H20" si="2">SUM(C15:C19)</f>
        <v>0</v>
      </c>
      <c r="D20" s="882">
        <f t="shared" si="2"/>
        <v>0</v>
      </c>
      <c r="E20" s="882">
        <f t="shared" si="2"/>
        <v>0</v>
      </c>
      <c r="F20" s="882">
        <f t="shared" si="2"/>
        <v>0</v>
      </c>
      <c r="G20" s="882">
        <f t="shared" si="2"/>
        <v>0</v>
      </c>
      <c r="H20" s="882">
        <f t="shared" si="2"/>
        <v>0</v>
      </c>
      <c r="I20" s="539"/>
    </row>
    <row r="21" spans="1:9" x14ac:dyDescent="0.2">
      <c r="A21" s="538"/>
      <c r="B21" s="559" t="s">
        <v>236</v>
      </c>
      <c r="C21" s="885"/>
      <c r="D21" s="885"/>
      <c r="E21" s="885"/>
      <c r="F21" s="885"/>
      <c r="G21" s="885"/>
      <c r="H21" s="880"/>
      <c r="I21" s="539"/>
    </row>
    <row r="22" spans="1:9" x14ac:dyDescent="0.2">
      <c r="A22" s="538"/>
      <c r="B22" s="734" t="s">
        <v>204</v>
      </c>
      <c r="C22" s="876">
        <f>Sachausgaben!H23</f>
        <v>0</v>
      </c>
      <c r="D22" s="876">
        <f>Sachausgaben!H40</f>
        <v>0</v>
      </c>
      <c r="E22" s="876">
        <f>Sachausgaben!H57</f>
        <v>0</v>
      </c>
      <c r="F22" s="876">
        <f>Sachausgaben!H76</f>
        <v>0</v>
      </c>
      <c r="G22" s="876">
        <f>Sachausgaben!H93</f>
        <v>0</v>
      </c>
      <c r="H22" s="877">
        <f>SUM(C22:G22)</f>
        <v>0</v>
      </c>
      <c r="I22" s="539"/>
    </row>
    <row r="23" spans="1:9" x14ac:dyDescent="0.2">
      <c r="A23" s="538"/>
      <c r="B23" s="734" t="s">
        <v>5</v>
      </c>
      <c r="C23" s="876">
        <f>Sachausgaben!I117+Sachausgaben!I118</f>
        <v>0</v>
      </c>
      <c r="D23" s="876">
        <f>Sachausgaben!I119+Sachausgaben!I120</f>
        <v>0</v>
      </c>
      <c r="E23" s="876">
        <f>Sachausgaben!I121+Sachausgaben!I122</f>
        <v>0</v>
      </c>
      <c r="F23" s="876">
        <f>Sachausgaben!I123+Sachausgaben!I124</f>
        <v>0</v>
      </c>
      <c r="G23" s="876">
        <f>Sachausgaben!I125+Sachausgaben!I126</f>
        <v>0</v>
      </c>
      <c r="H23" s="877">
        <f>SUM(C23:G23)</f>
        <v>0</v>
      </c>
      <c r="I23" s="539"/>
    </row>
    <row r="24" spans="1:9" x14ac:dyDescent="0.2">
      <c r="A24" s="538"/>
      <c r="B24" s="735" t="s">
        <v>23</v>
      </c>
      <c r="C24" s="881">
        <f>Sachausgaben!F155</f>
        <v>0</v>
      </c>
      <c r="D24" s="881">
        <f>Sachausgaben!F156</f>
        <v>0</v>
      </c>
      <c r="E24" s="881">
        <f>Sachausgaben!F157</f>
        <v>0</v>
      </c>
      <c r="F24" s="881">
        <f>Sachausgaben!F158</f>
        <v>0</v>
      </c>
      <c r="G24" s="881">
        <f>Sachausgaben!F159</f>
        <v>0</v>
      </c>
      <c r="H24" s="877">
        <f>SUM(C24:G24)</f>
        <v>0</v>
      </c>
      <c r="I24" s="539"/>
    </row>
    <row r="25" spans="1:9" x14ac:dyDescent="0.2">
      <c r="A25" s="538"/>
      <c r="B25" s="677" t="s">
        <v>81</v>
      </c>
      <c r="C25" s="882">
        <f t="shared" ref="C25:G25" si="3">SUM(C22:C24)</f>
        <v>0</v>
      </c>
      <c r="D25" s="882">
        <f t="shared" si="3"/>
        <v>0</v>
      </c>
      <c r="E25" s="882">
        <f t="shared" si="3"/>
        <v>0</v>
      </c>
      <c r="F25" s="882">
        <f t="shared" si="3"/>
        <v>0</v>
      </c>
      <c r="G25" s="882">
        <f t="shared" si="3"/>
        <v>0</v>
      </c>
      <c r="H25" s="882">
        <f>SUM(H22:H24)</f>
        <v>0</v>
      </c>
      <c r="I25" s="539"/>
    </row>
    <row r="26" spans="1:9" x14ac:dyDescent="0.2">
      <c r="A26" s="538"/>
      <c r="B26" s="45"/>
      <c r="C26" s="885" t="s">
        <v>2</v>
      </c>
      <c r="D26" s="885" t="s">
        <v>2</v>
      </c>
      <c r="E26" s="885" t="s">
        <v>2</v>
      </c>
      <c r="F26" s="885" t="s">
        <v>2</v>
      </c>
      <c r="G26" s="885"/>
      <c r="H26" s="886"/>
      <c r="I26" s="539"/>
    </row>
    <row r="27" spans="1:9" x14ac:dyDescent="0.2">
      <c r="A27" s="538"/>
      <c r="B27" s="678" t="s">
        <v>214</v>
      </c>
      <c r="C27" s="887">
        <f>SUM(C13+C25+C20+C9)</f>
        <v>0</v>
      </c>
      <c r="D27" s="887">
        <f>SUM(D13+D25+D20+D9)</f>
        <v>0</v>
      </c>
      <c r="E27" s="887">
        <f>SUM(E13+E25+E20+E9)</f>
        <v>0</v>
      </c>
      <c r="F27" s="887">
        <f>SUM(F13+F25+F20+F9)</f>
        <v>0</v>
      </c>
      <c r="G27" s="887">
        <f>SUM(G13+G25+G20+G9)</f>
        <v>0</v>
      </c>
      <c r="H27" s="887">
        <f>SUM(C27:G27)</f>
        <v>0</v>
      </c>
      <c r="I27" s="539"/>
    </row>
    <row r="28" spans="1:9" x14ac:dyDescent="0.2">
      <c r="A28" s="538"/>
      <c r="B28" s="46"/>
      <c r="C28" s="879"/>
      <c r="D28" s="879"/>
      <c r="E28" s="879"/>
      <c r="F28" s="879"/>
      <c r="G28" s="879"/>
      <c r="H28" s="880"/>
      <c r="I28" s="539"/>
    </row>
    <row r="29" spans="1:9" x14ac:dyDescent="0.2">
      <c r="A29" s="538"/>
      <c r="B29" s="735" t="s">
        <v>82</v>
      </c>
      <c r="C29" s="881">
        <f>'Nichtzuschussfähige Kosten'!D16</f>
        <v>0</v>
      </c>
      <c r="D29" s="881">
        <f>'Nichtzuschussfähige Kosten'!E16</f>
        <v>0</v>
      </c>
      <c r="E29" s="881">
        <f>'Nichtzuschussfähige Kosten'!F16</f>
        <v>0</v>
      </c>
      <c r="F29" s="881">
        <f>'Nichtzuschussfähige Kosten'!G16</f>
        <v>0</v>
      </c>
      <c r="G29" s="881">
        <f>'Nichtzuschussfähige Kosten'!H16</f>
        <v>0</v>
      </c>
      <c r="H29" s="877">
        <f>SUM(C29:G29)</f>
        <v>0</v>
      </c>
      <c r="I29" s="539"/>
    </row>
    <row r="30" spans="1:9" x14ac:dyDescent="0.2">
      <c r="A30" s="538"/>
      <c r="B30" s="45"/>
      <c r="C30" s="885"/>
      <c r="D30" s="885"/>
      <c r="E30" s="885"/>
      <c r="F30" s="885"/>
      <c r="G30" s="885"/>
      <c r="H30" s="888"/>
      <c r="I30" s="539"/>
    </row>
    <row r="31" spans="1:9" x14ac:dyDescent="0.2">
      <c r="A31" s="538"/>
      <c r="B31" s="679" t="s">
        <v>86</v>
      </c>
      <c r="C31" s="883">
        <f>C27+C29</f>
        <v>0</v>
      </c>
      <c r="D31" s="883">
        <f>D27+D29</f>
        <v>0</v>
      </c>
      <c r="E31" s="883">
        <f>E27+E29</f>
        <v>0</v>
      </c>
      <c r="F31" s="883">
        <f>F27+F29</f>
        <v>0</v>
      </c>
      <c r="G31" s="883">
        <f>G27+G29</f>
        <v>0</v>
      </c>
      <c r="H31" s="883">
        <f>SUM(C31:G31)</f>
        <v>0</v>
      </c>
      <c r="I31" s="539"/>
    </row>
    <row r="32" spans="1:9" ht="13.5" thickBot="1" x14ac:dyDescent="0.25">
      <c r="A32" s="538"/>
      <c r="B32" s="582"/>
      <c r="C32" s="583"/>
      <c r="D32" s="583"/>
      <c r="E32" s="583"/>
      <c r="F32" s="583"/>
      <c r="G32" s="583"/>
      <c r="H32" s="584"/>
      <c r="I32" s="539"/>
    </row>
    <row r="33" spans="1:9" x14ac:dyDescent="0.2">
      <c r="A33" s="538"/>
      <c r="B33" s="580"/>
      <c r="C33" s="581"/>
      <c r="D33" s="581"/>
      <c r="E33" s="581"/>
      <c r="F33" s="581"/>
      <c r="G33" s="581"/>
      <c r="H33" s="47"/>
      <c r="I33" s="539"/>
    </row>
    <row r="34" spans="1:9" x14ac:dyDescent="0.2">
      <c r="A34" s="538"/>
      <c r="B34" s="524" t="s">
        <v>180</v>
      </c>
      <c r="C34" s="33"/>
      <c r="D34" s="33"/>
      <c r="E34" s="33"/>
      <c r="F34" s="33"/>
      <c r="G34" s="33"/>
      <c r="H34" s="34"/>
      <c r="I34" s="539"/>
    </row>
    <row r="35" spans="1:9" x14ac:dyDescent="0.2">
      <c r="A35" s="538"/>
      <c r="B35" s="736" t="s">
        <v>0</v>
      </c>
      <c r="C35" s="737">
        <f>Beginn</f>
        <v>44927</v>
      </c>
      <c r="D35" s="737">
        <f>C35+366</f>
        <v>45293</v>
      </c>
      <c r="E35" s="737">
        <f>D35+366</f>
        <v>45659</v>
      </c>
      <c r="F35" s="737">
        <f>E35+366</f>
        <v>46025</v>
      </c>
      <c r="G35" s="737">
        <f>F35+366</f>
        <v>46391</v>
      </c>
      <c r="H35" s="738" t="s">
        <v>1</v>
      </c>
      <c r="I35" s="539"/>
    </row>
    <row r="36" spans="1:9" x14ac:dyDescent="0.2">
      <c r="A36" s="538"/>
      <c r="B36" s="558" t="s">
        <v>199</v>
      </c>
      <c r="C36" s="66"/>
      <c r="D36" s="28" t="s">
        <v>2</v>
      </c>
      <c r="E36" s="28" t="s">
        <v>2</v>
      </c>
      <c r="F36" s="28" t="s">
        <v>2</v>
      </c>
      <c r="G36" s="28"/>
      <c r="H36" s="48" t="s">
        <v>2</v>
      </c>
      <c r="I36" s="539"/>
    </row>
    <row r="37" spans="1:9" x14ac:dyDescent="0.2">
      <c r="A37" s="538"/>
      <c r="B37" s="739" t="s">
        <v>43</v>
      </c>
      <c r="C37" s="889">
        <f>'Finanzierung Bund'!B11</f>
        <v>0</v>
      </c>
      <c r="D37" s="889">
        <f>'Finanzierung Bund'!C11</f>
        <v>0</v>
      </c>
      <c r="E37" s="889">
        <f>'Finanzierung Bund'!D11</f>
        <v>0</v>
      </c>
      <c r="F37" s="889">
        <f>'Finanzierung Bund'!E11</f>
        <v>0</v>
      </c>
      <c r="G37" s="889">
        <f>'Finanzierung Bund'!F11</f>
        <v>0</v>
      </c>
      <c r="H37" s="877">
        <f>SUM(C37:G37)</f>
        <v>0</v>
      </c>
      <c r="I37" s="539"/>
    </row>
    <row r="38" spans="1:9" x14ac:dyDescent="0.2">
      <c r="A38" s="538"/>
      <c r="B38" s="740" t="s">
        <v>83</v>
      </c>
      <c r="C38" s="890">
        <f>'Finanzierung Bund'!B24</f>
        <v>0</v>
      </c>
      <c r="D38" s="890">
        <f>'Finanzierung Bund'!C24</f>
        <v>0</v>
      </c>
      <c r="E38" s="890">
        <f>'Finanzierung Bund'!D24</f>
        <v>0</v>
      </c>
      <c r="F38" s="890">
        <f>'Finanzierung Bund'!E24</f>
        <v>0</v>
      </c>
      <c r="G38" s="890">
        <f>'Finanzierung Bund'!F24</f>
        <v>0</v>
      </c>
      <c r="H38" s="877">
        <f>SUM(C38:G38)</f>
        <v>0</v>
      </c>
      <c r="I38" s="539"/>
    </row>
    <row r="39" spans="1:9" x14ac:dyDescent="0.2">
      <c r="A39" s="538"/>
      <c r="B39" s="739" t="s">
        <v>39</v>
      </c>
      <c r="C39" s="889">
        <f>'Finanzierung Bund'!B16</f>
        <v>0</v>
      </c>
      <c r="D39" s="889">
        <f>'Finanzierung Bund'!C16</f>
        <v>0</v>
      </c>
      <c r="E39" s="889">
        <f>'Finanzierung Bund'!D16</f>
        <v>0</v>
      </c>
      <c r="F39" s="889">
        <f>'Finanzierung Bund'!E16</f>
        <v>0</v>
      </c>
      <c r="G39" s="889">
        <f>'Finanzierung Bund'!F16</f>
        <v>0</v>
      </c>
      <c r="H39" s="877">
        <f>SUM(C39:G39)</f>
        <v>0</v>
      </c>
      <c r="I39" s="539"/>
    </row>
    <row r="40" spans="1:9" x14ac:dyDescent="0.2">
      <c r="A40" s="538"/>
      <c r="B40" s="747" t="s">
        <v>84</v>
      </c>
      <c r="C40" s="891">
        <f>SUM(C37:C39)</f>
        <v>0</v>
      </c>
      <c r="D40" s="891">
        <f>SUM(D37:D39)</f>
        <v>0</v>
      </c>
      <c r="E40" s="891">
        <f>SUM(E37:E39)</f>
        <v>0</v>
      </c>
      <c r="F40" s="891">
        <f>SUM(F37:F39)</f>
        <v>0</v>
      </c>
      <c r="G40" s="891">
        <f>SUM(G37:G39)</f>
        <v>0</v>
      </c>
      <c r="H40" s="882">
        <f>SUM(C40:G40)</f>
        <v>0</v>
      </c>
      <c r="I40" s="539"/>
    </row>
    <row r="41" spans="1:9" x14ac:dyDescent="0.2">
      <c r="A41" s="538"/>
      <c r="B41" s="560" t="s">
        <v>201</v>
      </c>
      <c r="C41" s="892"/>
      <c r="D41" s="893"/>
      <c r="E41" s="893"/>
      <c r="F41" s="893"/>
      <c r="G41" s="893"/>
      <c r="H41" s="880"/>
      <c r="I41" s="539"/>
    </row>
    <row r="42" spans="1:9" x14ac:dyDescent="0.2">
      <c r="A42" s="538"/>
      <c r="B42" s="741" t="str">
        <f>'Finanzierung FHH'!B10</f>
        <v>Sozialbehörde</v>
      </c>
      <c r="C42" s="894">
        <f>'Finanzierung FHH'!B9</f>
        <v>0</v>
      </c>
      <c r="D42" s="894">
        <f>'Finanzierung FHH'!C9</f>
        <v>0</v>
      </c>
      <c r="E42" s="894">
        <f>'Finanzierung FHH'!D9</f>
        <v>0</v>
      </c>
      <c r="F42" s="894">
        <f>'Finanzierung FHH'!E9</f>
        <v>0</v>
      </c>
      <c r="G42" s="894">
        <f>'Finanzierung FHH'!F9</f>
        <v>0</v>
      </c>
      <c r="H42" s="877">
        <f>SUM(C42:G42)</f>
        <v>0</v>
      </c>
      <c r="I42" s="539"/>
    </row>
    <row r="43" spans="1:9" x14ac:dyDescent="0.2">
      <c r="A43" s="538"/>
      <c r="B43" s="742" t="str">
        <f>'Finanzierung FHH'!B15</f>
        <v>BIS</v>
      </c>
      <c r="C43" s="894">
        <f>'Finanzierung FHH'!B14</f>
        <v>0</v>
      </c>
      <c r="D43" s="894">
        <f>'Finanzierung FHH'!C14</f>
        <v>0</v>
      </c>
      <c r="E43" s="894">
        <f>'Finanzierung FHH'!D14</f>
        <v>0</v>
      </c>
      <c r="F43" s="894">
        <f>'Finanzierung FHH'!E14</f>
        <v>0</v>
      </c>
      <c r="G43" s="894">
        <f>'Finanzierung FHH'!F14</f>
        <v>0</v>
      </c>
      <c r="H43" s="877">
        <f t="shared" ref="H43:H54" si="4">SUM(C43:G43)</f>
        <v>0</v>
      </c>
      <c r="I43" s="539"/>
    </row>
    <row r="44" spans="1:9" x14ac:dyDescent="0.2">
      <c r="A44" s="538"/>
      <c r="B44" s="743" t="str">
        <f>'Finanzierung FHH'!B20</f>
        <v>BJV</v>
      </c>
      <c r="C44" s="894">
        <f>'Finanzierung FHH'!B19</f>
        <v>0</v>
      </c>
      <c r="D44" s="894">
        <f>'Finanzierung FHH'!C19</f>
        <v>0</v>
      </c>
      <c r="E44" s="894">
        <f>'Finanzierung FHH'!D19</f>
        <v>0</v>
      </c>
      <c r="F44" s="894">
        <f>'Finanzierung FHH'!E19</f>
        <v>0</v>
      </c>
      <c r="G44" s="894">
        <f>'Finanzierung FHH'!F19</f>
        <v>0</v>
      </c>
      <c r="H44" s="877">
        <f t="shared" si="4"/>
        <v>0</v>
      </c>
      <c r="I44" s="539"/>
    </row>
    <row r="45" spans="1:9" x14ac:dyDescent="0.2">
      <c r="A45" s="538"/>
      <c r="B45" s="744" t="str">
        <f>'Finanzierung FHH'!B25</f>
        <v>BKM</v>
      </c>
      <c r="C45" s="894">
        <f>'Finanzierung FHH'!B24</f>
        <v>0</v>
      </c>
      <c r="D45" s="894">
        <f>'Finanzierung FHH'!C24</f>
        <v>0</v>
      </c>
      <c r="E45" s="894">
        <f>'Finanzierung FHH'!D24</f>
        <v>0</v>
      </c>
      <c r="F45" s="894">
        <f>'Finanzierung FHH'!E24</f>
        <v>0</v>
      </c>
      <c r="G45" s="894">
        <f>'Finanzierung FHH'!F24</f>
        <v>0</v>
      </c>
      <c r="H45" s="877">
        <f t="shared" si="4"/>
        <v>0</v>
      </c>
      <c r="I45" s="539"/>
    </row>
    <row r="46" spans="1:9" x14ac:dyDescent="0.2">
      <c r="A46" s="538"/>
      <c r="B46" s="744" t="str">
        <f>'Finanzierung FHH'!B33</f>
        <v>BSB / HIBB</v>
      </c>
      <c r="C46" s="894">
        <f>'Finanzierung FHH'!B29+'Finanzierung FHH'!B32</f>
        <v>0</v>
      </c>
      <c r="D46" s="894">
        <f>'Finanzierung FHH'!C29+'Finanzierung FHH'!C32</f>
        <v>0</v>
      </c>
      <c r="E46" s="894">
        <f>'Finanzierung FHH'!D29+'Finanzierung FHH'!D32</f>
        <v>0</v>
      </c>
      <c r="F46" s="894">
        <f>'Finanzierung FHH'!E29+'Finanzierung FHH'!E32</f>
        <v>0</v>
      </c>
      <c r="G46" s="894">
        <f>'Finanzierung FHH'!F29+'Finanzierung FHH'!F32</f>
        <v>0</v>
      </c>
      <c r="H46" s="877">
        <f t="shared" si="4"/>
        <v>0</v>
      </c>
      <c r="I46" s="539"/>
    </row>
    <row r="47" spans="1:9" x14ac:dyDescent="0.2">
      <c r="A47" s="538"/>
      <c r="B47" s="745" t="str">
        <f>'Finanzierung FHH'!B38</f>
        <v>BSW</v>
      </c>
      <c r="C47" s="894">
        <f>'Finanzierung FHH'!B37</f>
        <v>0</v>
      </c>
      <c r="D47" s="894">
        <f>'Finanzierung FHH'!C37</f>
        <v>0</v>
      </c>
      <c r="E47" s="894">
        <f>'Finanzierung FHH'!D37</f>
        <v>0</v>
      </c>
      <c r="F47" s="894">
        <f>'Finanzierung FHH'!E37</f>
        <v>0</v>
      </c>
      <c r="G47" s="894">
        <f>'Finanzierung FHH'!F37</f>
        <v>0</v>
      </c>
      <c r="H47" s="877">
        <f t="shared" si="4"/>
        <v>0</v>
      </c>
      <c r="I47" s="539"/>
    </row>
    <row r="48" spans="1:9" x14ac:dyDescent="0.2">
      <c r="A48" s="538"/>
      <c r="B48" s="745" t="str">
        <f>'Finanzierung FHH'!B43</f>
        <v>BUKEA</v>
      </c>
      <c r="C48" s="894">
        <f>'Finanzierung FHH'!B42</f>
        <v>0</v>
      </c>
      <c r="D48" s="894">
        <f>'Finanzierung FHH'!C42</f>
        <v>0</v>
      </c>
      <c r="E48" s="894">
        <f>'Finanzierung FHH'!D42</f>
        <v>0</v>
      </c>
      <c r="F48" s="894">
        <f>'Finanzierung FHH'!E42</f>
        <v>0</v>
      </c>
      <c r="G48" s="894">
        <f>'Finanzierung FHH'!F42</f>
        <v>0</v>
      </c>
      <c r="H48" s="877">
        <f t="shared" si="4"/>
        <v>0</v>
      </c>
      <c r="I48" s="539"/>
    </row>
    <row r="49" spans="1:9" x14ac:dyDescent="0.2">
      <c r="A49" s="538"/>
      <c r="B49" s="745" t="str">
        <f>'Finanzierung FHH'!B48</f>
        <v>BVM</v>
      </c>
      <c r="C49" s="894">
        <f>'Finanzierung FHH'!B47</f>
        <v>0</v>
      </c>
      <c r="D49" s="894">
        <f>'Finanzierung FHH'!C47</f>
        <v>0</v>
      </c>
      <c r="E49" s="894">
        <f>'Finanzierung FHH'!D47</f>
        <v>0</v>
      </c>
      <c r="F49" s="894">
        <f>'Finanzierung FHH'!E47</f>
        <v>0</v>
      </c>
      <c r="G49" s="894">
        <f>'Finanzierung FHH'!F47</f>
        <v>0</v>
      </c>
      <c r="H49" s="877">
        <f t="shared" si="4"/>
        <v>0</v>
      </c>
      <c r="I49" s="539"/>
    </row>
    <row r="50" spans="1:9" x14ac:dyDescent="0.2">
      <c r="A50" s="538"/>
      <c r="B50" s="745" t="str">
        <f>'Finanzierung FHH'!B53</f>
        <v>BWI</v>
      </c>
      <c r="C50" s="894">
        <f>'Finanzierung FHH'!B52</f>
        <v>0</v>
      </c>
      <c r="D50" s="894">
        <f>'Finanzierung FHH'!C52</f>
        <v>0</v>
      </c>
      <c r="E50" s="894">
        <f>'Finanzierung FHH'!D52</f>
        <v>0</v>
      </c>
      <c r="F50" s="894">
        <f>'Finanzierung FHH'!E52</f>
        <v>0</v>
      </c>
      <c r="G50" s="894">
        <f>'Finanzierung FHH'!F52</f>
        <v>0</v>
      </c>
      <c r="H50" s="877">
        <f t="shared" si="4"/>
        <v>0</v>
      </c>
      <c r="I50" s="539"/>
    </row>
    <row r="51" spans="1:9" x14ac:dyDescent="0.2">
      <c r="A51" s="538"/>
      <c r="B51" s="745" t="str">
        <f>'Finanzierung FHH'!B58</f>
        <v>BWFGB</v>
      </c>
      <c r="C51" s="894">
        <f>'Finanzierung FHH'!B57</f>
        <v>0</v>
      </c>
      <c r="D51" s="894">
        <f>'Finanzierung FHH'!C57</f>
        <v>0</v>
      </c>
      <c r="E51" s="894">
        <f>'Finanzierung FHH'!D57</f>
        <v>0</v>
      </c>
      <c r="F51" s="894">
        <f>'Finanzierung FHH'!E57</f>
        <v>0</v>
      </c>
      <c r="G51" s="894">
        <f>'Finanzierung FHH'!F57</f>
        <v>0</v>
      </c>
      <c r="H51" s="877">
        <f t="shared" si="4"/>
        <v>0</v>
      </c>
      <c r="I51" s="539"/>
    </row>
    <row r="52" spans="1:9" x14ac:dyDescent="0.2">
      <c r="A52" s="538"/>
      <c r="B52" s="745" t="str">
        <f>'Finanzierung FHH'!B63</f>
        <v>FB</v>
      </c>
      <c r="C52" s="894">
        <f>'Finanzierung FHH'!B62</f>
        <v>0</v>
      </c>
      <c r="D52" s="894">
        <f>'Finanzierung FHH'!C62</f>
        <v>0</v>
      </c>
      <c r="E52" s="894">
        <f>'Finanzierung FHH'!D62</f>
        <v>0</v>
      </c>
      <c r="F52" s="894">
        <f>'Finanzierung FHH'!E62</f>
        <v>0</v>
      </c>
      <c r="G52" s="894">
        <f>'Finanzierung FHH'!F62</f>
        <v>0</v>
      </c>
      <c r="H52" s="877">
        <f t="shared" si="4"/>
        <v>0</v>
      </c>
      <c r="I52" s="539"/>
    </row>
    <row r="53" spans="1:9" x14ac:dyDescent="0.2">
      <c r="A53" s="538"/>
      <c r="B53" s="745" t="str">
        <f>'Finanzierung FHH'!B68</f>
        <v>SK</v>
      </c>
      <c r="C53" s="894">
        <f>'Finanzierung FHH'!B67</f>
        <v>0</v>
      </c>
      <c r="D53" s="894">
        <f>'Finanzierung FHH'!C67</f>
        <v>0</v>
      </c>
      <c r="E53" s="894">
        <f>'Finanzierung FHH'!D67</f>
        <v>0</v>
      </c>
      <c r="F53" s="894">
        <f>'Finanzierung FHH'!E67</f>
        <v>0</v>
      </c>
      <c r="G53" s="894">
        <f>'Finanzierung FHH'!F67</f>
        <v>0</v>
      </c>
      <c r="H53" s="877">
        <f t="shared" si="4"/>
        <v>0</v>
      </c>
      <c r="I53" s="539"/>
    </row>
    <row r="54" spans="1:9" x14ac:dyDescent="0.2">
      <c r="A54" s="538"/>
      <c r="B54" s="745" t="str">
        <f>'Finanzierung FHH'!A70</f>
        <v>Bezirke</v>
      </c>
      <c r="C54" s="894">
        <f>'Finanzierung FHH'!B99</f>
        <v>0</v>
      </c>
      <c r="D54" s="894">
        <f>'Finanzierung FHH'!C99</f>
        <v>0</v>
      </c>
      <c r="E54" s="894">
        <f>'Finanzierung FHH'!D99</f>
        <v>0</v>
      </c>
      <c r="F54" s="894">
        <f>'Finanzierung FHH'!E99</f>
        <v>0</v>
      </c>
      <c r="G54" s="894">
        <f>'Finanzierung FHH'!F99</f>
        <v>0</v>
      </c>
      <c r="H54" s="877">
        <f t="shared" si="4"/>
        <v>0</v>
      </c>
      <c r="I54" s="539"/>
    </row>
    <row r="55" spans="1:9" x14ac:dyDescent="0.2">
      <c r="A55" s="538"/>
      <c r="B55" s="748" t="s">
        <v>85</v>
      </c>
      <c r="C55" s="895">
        <f t="shared" ref="C55:H55" si="5">SUM(C42:C54)</f>
        <v>0</v>
      </c>
      <c r="D55" s="895">
        <f t="shared" si="5"/>
        <v>0</v>
      </c>
      <c r="E55" s="895">
        <f t="shared" si="5"/>
        <v>0</v>
      </c>
      <c r="F55" s="895">
        <f t="shared" si="5"/>
        <v>0</v>
      </c>
      <c r="G55" s="895">
        <f t="shared" si="5"/>
        <v>0</v>
      </c>
      <c r="H55" s="895">
        <f t="shared" si="5"/>
        <v>0</v>
      </c>
      <c r="I55" s="539"/>
    </row>
    <row r="56" spans="1:9" x14ac:dyDescent="0.2">
      <c r="A56" s="538"/>
      <c r="B56" s="558" t="s">
        <v>202</v>
      </c>
      <c r="C56" s="896"/>
      <c r="D56" s="879"/>
      <c r="E56" s="879"/>
      <c r="F56" s="879"/>
      <c r="G56" s="879"/>
      <c r="H56" s="880"/>
      <c r="I56" s="539"/>
    </row>
    <row r="57" spans="1:9" x14ac:dyDescent="0.2">
      <c r="A57" s="538"/>
      <c r="B57" s="734" t="s">
        <v>239</v>
      </c>
      <c r="C57" s="897">
        <f>'Finanzierung Privat'!B9</f>
        <v>0</v>
      </c>
      <c r="D57" s="897">
        <f>'Finanzierung Privat'!C9</f>
        <v>0</v>
      </c>
      <c r="E57" s="897">
        <f>'Finanzierung Privat'!D9</f>
        <v>0</v>
      </c>
      <c r="F57" s="897">
        <f>'Finanzierung Privat'!E9</f>
        <v>0</v>
      </c>
      <c r="G57" s="897">
        <f>'Finanzierung Privat'!F9</f>
        <v>0</v>
      </c>
      <c r="H57" s="877">
        <f>SUM(C57:G57)</f>
        <v>0</v>
      </c>
      <c r="I57" s="539"/>
    </row>
    <row r="58" spans="1:9" x14ac:dyDescent="0.2">
      <c r="A58" s="538"/>
      <c r="B58" s="734" t="s">
        <v>194</v>
      </c>
      <c r="C58" s="897">
        <f>'Finanzierung Privat'!B15</f>
        <v>0</v>
      </c>
      <c r="D58" s="897">
        <f>'Finanzierung Privat'!C15</f>
        <v>0</v>
      </c>
      <c r="E58" s="897">
        <f>'Finanzierung Privat'!D15</f>
        <v>0</v>
      </c>
      <c r="F58" s="897">
        <f>'Finanzierung Privat'!E15</f>
        <v>0</v>
      </c>
      <c r="G58" s="897">
        <f>'Finanzierung Privat'!F15</f>
        <v>0</v>
      </c>
      <c r="H58" s="877">
        <f>SUM(C58:G58)</f>
        <v>0</v>
      </c>
      <c r="I58" s="539"/>
    </row>
    <row r="59" spans="1:9" x14ac:dyDescent="0.2">
      <c r="A59" s="538"/>
      <c r="B59" s="746" t="s">
        <v>91</v>
      </c>
      <c r="C59" s="898">
        <f>'Finanzierung Privat'!B21</f>
        <v>0</v>
      </c>
      <c r="D59" s="898">
        <f>'Finanzierung Privat'!C21</f>
        <v>0</v>
      </c>
      <c r="E59" s="898">
        <f>'Finanzierung Privat'!D21</f>
        <v>0</v>
      </c>
      <c r="F59" s="898">
        <f>'Finanzierung Privat'!E21</f>
        <v>0</v>
      </c>
      <c r="G59" s="898">
        <f>'Finanzierung Privat'!F21</f>
        <v>0</v>
      </c>
      <c r="H59" s="877">
        <f>SUM(C59:G59)</f>
        <v>0</v>
      </c>
      <c r="I59" s="539"/>
    </row>
    <row r="60" spans="1:9" x14ac:dyDescent="0.2">
      <c r="A60" s="538"/>
      <c r="B60" s="749" t="s">
        <v>76</v>
      </c>
      <c r="C60" s="899">
        <f t="shared" ref="C60:H60" si="6">C57+C58+C59</f>
        <v>0</v>
      </c>
      <c r="D60" s="899">
        <f t="shared" si="6"/>
        <v>0</v>
      </c>
      <c r="E60" s="899">
        <f t="shared" si="6"/>
        <v>0</v>
      </c>
      <c r="F60" s="899">
        <f t="shared" si="6"/>
        <v>0</v>
      </c>
      <c r="G60" s="899">
        <f t="shared" si="6"/>
        <v>0</v>
      </c>
      <c r="H60" s="899">
        <f t="shared" si="6"/>
        <v>0</v>
      </c>
      <c r="I60" s="539"/>
    </row>
    <row r="61" spans="1:9" s="65" customFormat="1" ht="9.1999999999999993" customHeight="1" thickBot="1" x14ac:dyDescent="0.25">
      <c r="A61" s="538"/>
      <c r="B61" s="525"/>
      <c r="C61" s="900"/>
      <c r="D61" s="900"/>
      <c r="E61" s="900"/>
      <c r="F61" s="900"/>
      <c r="G61" s="900"/>
      <c r="H61" s="901"/>
      <c r="I61" s="539"/>
    </row>
    <row r="62" spans="1:9" s="65" customFormat="1" ht="9.1999999999999993" customHeight="1" x14ac:dyDescent="0.2">
      <c r="A62" s="538"/>
      <c r="B62" s="585"/>
      <c r="C62" s="902"/>
      <c r="D62" s="902"/>
      <c r="E62" s="902"/>
      <c r="F62" s="902"/>
      <c r="G62" s="902"/>
      <c r="H62" s="903"/>
      <c r="I62" s="539"/>
    </row>
    <row r="63" spans="1:9" x14ac:dyDescent="0.2">
      <c r="A63" s="538"/>
      <c r="B63" s="677" t="s">
        <v>215</v>
      </c>
      <c r="C63" s="899">
        <f>C60+C55+C40</f>
        <v>0</v>
      </c>
      <c r="D63" s="899">
        <f>D60+D55+D40</f>
        <v>0</v>
      </c>
      <c r="E63" s="899">
        <f>E60+E55+E40</f>
        <v>0</v>
      </c>
      <c r="F63" s="899">
        <f>F60+F55+F40</f>
        <v>0</v>
      </c>
      <c r="G63" s="899">
        <f>G60+G55+G40</f>
        <v>0</v>
      </c>
      <c r="H63" s="899">
        <f>SUM(C63:G63)</f>
        <v>0</v>
      </c>
      <c r="I63" s="539"/>
    </row>
    <row r="64" spans="1:9" x14ac:dyDescent="0.2">
      <c r="A64" s="538"/>
      <c r="B64" s="71"/>
      <c r="C64" s="902"/>
      <c r="D64" s="902"/>
      <c r="E64" s="902"/>
      <c r="F64" s="902"/>
      <c r="G64" s="902"/>
      <c r="H64" s="904"/>
      <c r="I64" s="539"/>
    </row>
    <row r="65" spans="1:9" x14ac:dyDescent="0.2">
      <c r="A65" s="538"/>
      <c r="B65" s="677" t="s">
        <v>275</v>
      </c>
      <c r="C65" s="899">
        <f>C27-C63</f>
        <v>0</v>
      </c>
      <c r="D65" s="899">
        <f>D27-D63</f>
        <v>0</v>
      </c>
      <c r="E65" s="899">
        <f>E27-E63</f>
        <v>0</v>
      </c>
      <c r="F65" s="899">
        <f>F27-F63</f>
        <v>0</v>
      </c>
      <c r="G65" s="899">
        <f>G27-G63</f>
        <v>0</v>
      </c>
      <c r="H65" s="899">
        <f>SUM(C65:G65)</f>
        <v>0</v>
      </c>
      <c r="I65" s="539"/>
    </row>
    <row r="66" spans="1:9" x14ac:dyDescent="0.2">
      <c r="A66" s="538"/>
      <c r="B66" s="783"/>
      <c r="C66" s="902"/>
      <c r="D66" s="902"/>
      <c r="E66" s="902"/>
      <c r="F66" s="902"/>
      <c r="G66" s="902"/>
      <c r="H66" s="905"/>
      <c r="I66" s="539"/>
    </row>
    <row r="67" spans="1:9" x14ac:dyDescent="0.2">
      <c r="A67" s="538"/>
      <c r="B67" s="677" t="s">
        <v>274</v>
      </c>
      <c r="C67" s="899">
        <f>C63+C65</f>
        <v>0</v>
      </c>
      <c r="D67" s="899">
        <f>D63+D65</f>
        <v>0</v>
      </c>
      <c r="E67" s="899">
        <f>E63+E65</f>
        <v>0</v>
      </c>
      <c r="F67" s="899">
        <f>F63+F65</f>
        <v>0</v>
      </c>
      <c r="G67" s="899">
        <f>G63+G65</f>
        <v>0</v>
      </c>
      <c r="H67" s="899">
        <f>SUM(C67:G67)</f>
        <v>0</v>
      </c>
      <c r="I67" s="539"/>
    </row>
    <row r="68" spans="1:9" s="65" customFormat="1" ht="9.1999999999999993" customHeight="1" thickBot="1" x14ac:dyDescent="0.25">
      <c r="A68" s="538"/>
      <c r="B68" s="525"/>
      <c r="C68" s="900"/>
      <c r="D68" s="900"/>
      <c r="E68" s="900"/>
      <c r="F68" s="900"/>
      <c r="G68" s="900"/>
      <c r="H68" s="901"/>
      <c r="I68" s="539"/>
    </row>
    <row r="69" spans="1:9" s="65" customFormat="1" ht="9.1999999999999993" customHeight="1" x14ac:dyDescent="0.2">
      <c r="A69" s="538"/>
      <c r="B69" s="585"/>
      <c r="C69" s="902"/>
      <c r="D69" s="902"/>
      <c r="E69" s="902"/>
      <c r="F69" s="902"/>
      <c r="G69" s="902"/>
      <c r="H69" s="903"/>
      <c r="I69" s="539"/>
    </row>
    <row r="70" spans="1:9" x14ac:dyDescent="0.2">
      <c r="A70" s="538"/>
      <c r="B70" s="785" t="s">
        <v>326</v>
      </c>
      <c r="C70" s="906">
        <f>C55+C65</f>
        <v>0</v>
      </c>
      <c r="D70" s="906">
        <f>D55+D65</f>
        <v>0</v>
      </c>
      <c r="E70" s="906">
        <f>E55+E65</f>
        <v>0</v>
      </c>
      <c r="F70" s="906">
        <f>F55+F65</f>
        <v>0</v>
      </c>
      <c r="G70" s="906">
        <f>G55+G65</f>
        <v>0</v>
      </c>
      <c r="H70" s="899">
        <f>SUM(C70:G70)</f>
        <v>0</v>
      </c>
      <c r="I70" s="539"/>
    </row>
    <row r="71" spans="1:9" x14ac:dyDescent="0.2">
      <c r="A71" s="538"/>
      <c r="B71" s="71"/>
      <c r="C71" s="902"/>
      <c r="D71" s="902"/>
      <c r="E71" s="902"/>
      <c r="F71" s="902"/>
      <c r="G71" s="902"/>
      <c r="H71" s="904"/>
      <c r="I71" s="539"/>
    </row>
    <row r="72" spans="1:9" x14ac:dyDescent="0.2">
      <c r="A72" s="538"/>
      <c r="B72" s="785" t="s">
        <v>325</v>
      </c>
      <c r="C72" s="907">
        <f t="shared" ref="C72:H72" si="7">IF(C67&gt;0,C65/C67,0)</f>
        <v>0</v>
      </c>
      <c r="D72" s="907">
        <f t="shared" si="7"/>
        <v>0</v>
      </c>
      <c r="E72" s="907">
        <f t="shared" si="7"/>
        <v>0</v>
      </c>
      <c r="F72" s="907">
        <f t="shared" si="7"/>
        <v>0</v>
      </c>
      <c r="G72" s="907">
        <f t="shared" si="7"/>
        <v>0</v>
      </c>
      <c r="H72" s="908">
        <f t="shared" si="7"/>
        <v>0</v>
      </c>
      <c r="I72" s="539"/>
    </row>
    <row r="73" spans="1:9" x14ac:dyDescent="0.2">
      <c r="A73" s="540"/>
      <c r="B73" s="541"/>
      <c r="C73" s="541"/>
      <c r="D73" s="541"/>
      <c r="E73" s="541"/>
      <c r="F73" s="541"/>
      <c r="G73" s="541"/>
      <c r="H73" s="541"/>
      <c r="I73" s="1293"/>
    </row>
    <row r="75" spans="1:9" s="64" customFormat="1" x14ac:dyDescent="0.2">
      <c r="B75" s="68"/>
      <c r="C75" s="72"/>
      <c r="D75" s="73"/>
      <c r="E75" s="73"/>
    </row>
    <row r="76" spans="1:9" s="64" customFormat="1" x14ac:dyDescent="0.2">
      <c r="C76" s="74"/>
      <c r="D76" s="70"/>
      <c r="E76" s="75"/>
    </row>
    <row r="77" spans="1:9" s="64" customFormat="1" x14ac:dyDescent="0.2">
      <c r="C77" s="74"/>
      <c r="D77" s="70"/>
      <c r="E77" s="75"/>
    </row>
    <row r="78" spans="1:9" s="64" customFormat="1" x14ac:dyDescent="0.2">
      <c r="C78" s="76"/>
      <c r="D78" s="77"/>
      <c r="E78" s="75"/>
    </row>
    <row r="79" spans="1:9" s="64" customFormat="1" x14ac:dyDescent="0.2">
      <c r="C79" s="74"/>
      <c r="D79" s="70"/>
      <c r="E79" s="75"/>
    </row>
    <row r="80" spans="1:9" s="64" customFormat="1" x14ac:dyDescent="0.2">
      <c r="C80" s="70"/>
      <c r="D80" s="70"/>
      <c r="E80" s="75"/>
    </row>
    <row r="81" spans="2:5" s="64" customFormat="1" x14ac:dyDescent="0.2">
      <c r="C81" s="74"/>
      <c r="D81" s="70"/>
      <c r="E81" s="75"/>
    </row>
    <row r="82" spans="2:5" s="64" customFormat="1" x14ac:dyDescent="0.2">
      <c r="B82" s="68"/>
      <c r="D82" s="69"/>
    </row>
    <row r="83" spans="2:5" s="64" customFormat="1" x14ac:dyDescent="0.2">
      <c r="C83" s="70"/>
    </row>
    <row r="84" spans="2:5" s="64" customFormat="1" x14ac:dyDescent="0.2">
      <c r="C84" s="70"/>
    </row>
    <row r="85" spans="2:5" s="64" customFormat="1" x14ac:dyDescent="0.2">
      <c r="C85" s="70"/>
    </row>
    <row r="86" spans="2:5" s="64" customFormat="1" x14ac:dyDescent="0.2">
      <c r="C86" s="70"/>
    </row>
    <row r="87" spans="2:5" s="64" customFormat="1" ht="16.5" customHeight="1" x14ac:dyDescent="0.2">
      <c r="B87" s="78"/>
      <c r="C87" s="79"/>
    </row>
    <row r="88" spans="2:5" x14ac:dyDescent="0.2">
      <c r="B88" s="80"/>
      <c r="C88" s="64"/>
      <c r="D88" s="81"/>
      <c r="E88" s="63"/>
    </row>
    <row r="89" spans="2:5" x14ac:dyDescent="0.2">
      <c r="B89" s="64"/>
      <c r="C89" s="63"/>
      <c r="D89" s="63"/>
      <c r="E89" s="63"/>
    </row>
    <row r="90" spans="2:5" x14ac:dyDescent="0.2">
      <c r="B90" s="64"/>
      <c r="C90" s="63"/>
      <c r="D90" s="63"/>
      <c r="E90" s="63"/>
    </row>
    <row r="91" spans="2:5" x14ac:dyDescent="0.2">
      <c r="B91" s="64"/>
      <c r="C91" s="63"/>
      <c r="D91" s="63"/>
      <c r="E91" s="63"/>
    </row>
    <row r="92" spans="2:5" x14ac:dyDescent="0.2">
      <c r="B92" s="64"/>
      <c r="C92" s="63"/>
      <c r="D92" s="63"/>
      <c r="E92" s="63"/>
    </row>
    <row r="93" spans="2:5" x14ac:dyDescent="0.2">
      <c r="B93" s="64"/>
      <c r="C93" s="63"/>
      <c r="D93" s="63"/>
      <c r="E93" s="63"/>
    </row>
  </sheetData>
  <sheetProtection algorithmName="SHA-512" hashValue="aaDHsLAFAprXeb/0468QLQkme877KM2Y6mqguTecfrE816XgxWARueUdxrfyf7t3l6neQHr6nr3zWLK9FfKAfA==" saltValue="5WEXQgSk8q1MiFPkKTVmbw==" spinCount="100000" sheet="1" objects="1" scenarios="1" selectLockedCells="1"/>
  <customSheetViews>
    <customSheetView guid="{9817DB13-5BDB-4286-B303-C4A24851C53E}" scale="120" showPageBreaks="1" printArea="1" showRuler="0">
      <selection activeCell="B87" sqref="B87"/>
      <rowBreaks count="1" manualBreakCount="1">
        <brk id="37" max="14" man="1"/>
      </rowBreaks>
      <pageMargins left="0.78740157499999996" right="0.78740157499999996" top="0.984251969" bottom="0.984251969" header="0.4921259845" footer="0.4921259845"/>
      <pageSetup paperSize="9" scale="86" orientation="portrait" r:id="rId1"/>
      <headerFooter alignWithMargins="0">
        <oddHeader>&amp;L© Lawaetz-Stiftung</oddHeader>
        <oddFooter>&amp;RSeite &amp;P von &amp;N &amp;D</oddFooter>
      </headerFooter>
    </customSheetView>
    <customSheetView guid="{42373C1E-3EF2-4D78-899B-97EC19D6D4F8}" showPageBreaks="1" showGridLines="0" printArea="1" hiddenRows="1" hiddenColumns="1" view="pageLayout">
      <selection activeCell="K41" sqref="K41"/>
      <pageMargins left="0.78740157480314965" right="0.78740157480314965" top="0.6692913385826772" bottom="0.62992125984251968" header="0.51181102362204722" footer="0.51181102362204722"/>
      <pageSetup paperSize="9" scale="75" orientation="portrait" r:id="rId2"/>
      <headerFooter alignWithMargins="0">
        <oddHeader>&amp;L&amp;8© Behörde für Arbeit, Soziales, Familie und Integration</oddHeader>
        <oddFooter>&amp;L&amp;9Übersicht&amp;C&amp;9&amp;P&amp;R&amp;9Version 16.10.2013</oddFooter>
      </headerFooter>
    </customSheetView>
  </customSheetViews>
  <mergeCells count="2">
    <mergeCell ref="A1:F1"/>
    <mergeCell ref="G1:I1"/>
  </mergeCells>
  <phoneticPr fontId="0" type="noConversion"/>
  <conditionalFormatting sqref="H14 H28">
    <cfRule type="cellIs" dxfId="30" priority="3" stopIfTrue="1" operator="notEqual">
      <formula>$H$9</formula>
    </cfRule>
  </conditionalFormatting>
  <conditionalFormatting sqref="B2">
    <cfRule type="cellIs" dxfId="29" priority="4" stopIfTrue="1" operator="equal">
      <formula>0</formula>
    </cfRule>
  </conditionalFormatting>
  <conditionalFormatting sqref="H21">
    <cfRule type="cellIs" dxfId="28" priority="5" stopIfTrue="1" operator="notEqual">
      <formula>$H$20</formula>
    </cfRule>
  </conditionalFormatting>
  <conditionalFormatting sqref="H10">
    <cfRule type="cellIs" dxfId="27" priority="6" stopIfTrue="1" operator="notEqual">
      <formula>$H$25</formula>
    </cfRule>
  </conditionalFormatting>
  <conditionalFormatting sqref="H41">
    <cfRule type="cellIs" dxfId="26" priority="8" stopIfTrue="1" operator="notEqual">
      <formula>$H$40</formula>
    </cfRule>
  </conditionalFormatting>
  <conditionalFormatting sqref="H56">
    <cfRule type="cellIs" dxfId="25" priority="9" stopIfTrue="1" operator="notEqual">
      <formula>$H$55</formula>
    </cfRule>
  </conditionalFormatting>
  <conditionalFormatting sqref="H61:H62">
    <cfRule type="cellIs" dxfId="24" priority="10" stopIfTrue="1" operator="notEqual">
      <formula>$H$60</formula>
    </cfRule>
  </conditionalFormatting>
  <conditionalFormatting sqref="H26">
    <cfRule type="cellIs" dxfId="23" priority="13" stopIfTrue="1" operator="notEqual">
      <formula>$H$11</formula>
    </cfRule>
  </conditionalFormatting>
  <conditionalFormatting sqref="H68:H69">
    <cfRule type="cellIs" dxfId="22" priority="1" stopIfTrue="1" operator="notEqual">
      <formula>$H$60</formula>
    </cfRule>
  </conditionalFormatting>
  <pageMargins left="0.7" right="0.7" top="0.75" bottom="0.75" header="0.3" footer="0.3"/>
  <pageSetup paperSize="9" scale="79" orientation="portrait" r:id="rId3"/>
  <headerFooter alignWithMargins="0">
    <oddFooter>&amp;L&amp;9Antrag auf Projektförderung aus Mitteln der
ESF-Förderperiode 2021-2027&amp;C&amp;9Seite &amp;P von &amp;N&amp;R&amp;9Version 0423</oddFooter>
  </headerFooter>
  <rowBreaks count="1" manualBreakCount="1">
    <brk id="7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8187-E226-4988-BC64-1DBAAF36A88B}">
  <sheetPr>
    <tabColor theme="6" tint="-0.249977111117893"/>
  </sheetPr>
  <dimension ref="A1:G54"/>
  <sheetViews>
    <sheetView showGridLines="0" showRowColHeaders="0" showRuler="0" view="pageLayout" zoomScaleNormal="100" workbookViewId="0">
      <selection activeCell="B16" sqref="B16"/>
    </sheetView>
  </sheetViews>
  <sheetFormatPr baseColWidth="10" defaultRowHeight="15" x14ac:dyDescent="0.25"/>
  <cols>
    <col min="1" max="1" width="14.42578125" style="833" customWidth="1"/>
    <col min="2" max="2" width="13.28515625" style="833" customWidth="1"/>
    <col min="3" max="3" width="14.42578125" style="833" customWidth="1"/>
    <col min="4" max="4" width="13.28515625" style="833" customWidth="1"/>
    <col min="5" max="5" width="14.42578125" style="833" customWidth="1"/>
    <col min="6" max="6" width="13.28515625" style="833" customWidth="1"/>
    <col min="7" max="16384" width="11.42578125" style="833"/>
  </cols>
  <sheetData>
    <row r="1" spans="1:7" ht="25.5" customHeight="1" x14ac:dyDescent="0.25">
      <c r="A1" s="1271" t="s">
        <v>390</v>
      </c>
      <c r="B1" s="1271"/>
      <c r="C1" s="1271"/>
      <c r="D1" s="1271"/>
      <c r="E1" s="1271"/>
      <c r="F1" s="1271"/>
      <c r="G1" s="868"/>
    </row>
    <row r="2" spans="1:7" s="871" customFormat="1" x14ac:dyDescent="0.2">
      <c r="A2" s="869" t="s">
        <v>354</v>
      </c>
      <c r="B2" s="912"/>
      <c r="C2" s="913" t="s">
        <v>355</v>
      </c>
      <c r="D2" s="1272"/>
      <c r="E2" s="1272"/>
      <c r="F2" s="1272"/>
      <c r="G2" s="870"/>
    </row>
    <row r="3" spans="1:7" ht="7.5" customHeight="1" x14ac:dyDescent="0.25">
      <c r="A3" s="867"/>
      <c r="B3" s="867"/>
      <c r="C3" s="867"/>
      <c r="D3" s="867"/>
      <c r="E3" s="867"/>
      <c r="F3" s="867"/>
      <c r="G3" s="867"/>
    </row>
    <row r="4" spans="1:7" ht="21.75" customHeight="1" x14ac:dyDescent="0.25">
      <c r="A4" s="1275" t="s">
        <v>353</v>
      </c>
      <c r="B4" s="1275"/>
      <c r="C4" s="1275"/>
      <c r="D4" s="1275"/>
      <c r="E4" s="1275"/>
      <c r="F4" s="1275"/>
      <c r="G4" s="836"/>
    </row>
    <row r="5" spans="1:7" x14ac:dyDescent="0.25">
      <c r="A5" s="1273" t="s">
        <v>368</v>
      </c>
      <c r="B5" s="1274"/>
      <c r="C5" s="1274"/>
      <c r="D5" s="1274"/>
      <c r="E5" s="1274"/>
      <c r="F5" s="1274"/>
      <c r="G5" s="836"/>
    </row>
    <row r="6" spans="1:7" x14ac:dyDescent="0.25">
      <c r="A6" s="1274"/>
      <c r="B6" s="1274"/>
      <c r="C6" s="1274"/>
      <c r="D6" s="1274"/>
      <c r="E6" s="1274"/>
      <c r="F6" s="1274"/>
      <c r="G6" s="836"/>
    </row>
    <row r="7" spans="1:7" x14ac:dyDescent="0.25">
      <c r="A7" s="1274"/>
      <c r="B7" s="1274"/>
      <c r="C7" s="1274"/>
      <c r="D7" s="1274"/>
      <c r="E7" s="1274"/>
      <c r="F7" s="1274"/>
      <c r="G7" s="836"/>
    </row>
    <row r="8" spans="1:7" x14ac:dyDescent="0.25">
      <c r="A8" s="1274"/>
      <c r="B8" s="1274"/>
      <c r="C8" s="1274"/>
      <c r="D8" s="1274"/>
      <c r="E8" s="1274"/>
      <c r="F8" s="1274"/>
      <c r="G8" s="836"/>
    </row>
    <row r="9" spans="1:7" x14ac:dyDescent="0.25">
      <c r="A9" s="1274"/>
      <c r="B9" s="1274"/>
      <c r="C9" s="1274"/>
      <c r="D9" s="1274"/>
      <c r="E9" s="1274"/>
      <c r="F9" s="1274"/>
      <c r="G9" s="836"/>
    </row>
    <row r="10" spans="1:7" x14ac:dyDescent="0.25">
      <c r="A10" s="1274"/>
      <c r="B10" s="1274"/>
      <c r="C10" s="1274"/>
      <c r="D10" s="1274"/>
      <c r="E10" s="1274"/>
      <c r="F10" s="1274"/>
      <c r="G10" s="836"/>
    </row>
    <row r="11" spans="1:7" x14ac:dyDescent="0.25">
      <c r="A11" s="1274"/>
      <c r="B11" s="1274"/>
      <c r="C11" s="1274"/>
      <c r="D11" s="1274"/>
      <c r="E11" s="1274"/>
      <c r="F11" s="1274"/>
      <c r="G11" s="836"/>
    </row>
    <row r="12" spans="1:7" x14ac:dyDescent="0.25">
      <c r="A12" s="1274"/>
      <c r="B12" s="1274"/>
      <c r="C12" s="1274"/>
      <c r="D12" s="1274"/>
      <c r="E12" s="1274"/>
      <c r="F12" s="1274"/>
      <c r="G12" s="836"/>
    </row>
    <row r="13" spans="1:7" ht="15.75" thickBot="1" x14ac:dyDescent="0.3">
      <c r="A13" s="836"/>
      <c r="B13" s="836"/>
      <c r="C13" s="836"/>
      <c r="D13" s="836"/>
      <c r="E13" s="836"/>
      <c r="F13" s="836"/>
      <c r="G13" s="836"/>
    </row>
    <row r="14" spans="1:7" x14ac:dyDescent="0.25">
      <c r="A14" s="910">
        <f>Beginn</f>
        <v>44927</v>
      </c>
      <c r="B14" s="860" t="s">
        <v>352</v>
      </c>
      <c r="C14" s="910">
        <f>A14+366</f>
        <v>45293</v>
      </c>
      <c r="D14" s="860" t="s">
        <v>352</v>
      </c>
      <c r="E14" s="910">
        <f>C14+366</f>
        <v>45659</v>
      </c>
      <c r="F14" s="860" t="s">
        <v>352</v>
      </c>
      <c r="G14" s="852"/>
    </row>
    <row r="15" spans="1:7" ht="15.75" thickBot="1" x14ac:dyDescent="0.3">
      <c r="A15" s="859" t="s">
        <v>351</v>
      </c>
      <c r="B15" s="857" t="s">
        <v>350</v>
      </c>
      <c r="C15" s="859" t="s">
        <v>351</v>
      </c>
      <c r="D15" s="857" t="s">
        <v>350</v>
      </c>
      <c r="E15" s="858" t="s">
        <v>351</v>
      </c>
      <c r="F15" s="857" t="s">
        <v>350</v>
      </c>
      <c r="G15" s="852"/>
    </row>
    <row r="16" spans="1:7" ht="15.75" thickBot="1" x14ac:dyDescent="0.3">
      <c r="A16" s="866" t="s">
        <v>349</v>
      </c>
      <c r="B16" s="914"/>
      <c r="C16" s="865" t="s">
        <v>349</v>
      </c>
      <c r="D16" s="914"/>
      <c r="E16" s="865" t="s">
        <v>349</v>
      </c>
      <c r="F16" s="914"/>
      <c r="G16" s="852"/>
    </row>
    <row r="17" spans="1:7" x14ac:dyDescent="0.25">
      <c r="A17" s="864" t="s">
        <v>348</v>
      </c>
      <c r="B17" s="915"/>
      <c r="C17" s="863" t="s">
        <v>348</v>
      </c>
      <c r="D17" s="915"/>
      <c r="E17" s="863" t="s">
        <v>348</v>
      </c>
      <c r="F17" s="915"/>
      <c r="G17" s="852"/>
    </row>
    <row r="18" spans="1:7" x14ac:dyDescent="0.25">
      <c r="A18" s="851" t="s">
        <v>347</v>
      </c>
      <c r="B18" s="916"/>
      <c r="C18" s="850" t="s">
        <v>347</v>
      </c>
      <c r="D18" s="916"/>
      <c r="E18" s="850" t="s">
        <v>347</v>
      </c>
      <c r="F18" s="916"/>
      <c r="G18" s="852"/>
    </row>
    <row r="19" spans="1:7" x14ac:dyDescent="0.25">
      <c r="A19" s="851" t="s">
        <v>346</v>
      </c>
      <c r="B19" s="916"/>
      <c r="C19" s="850" t="s">
        <v>346</v>
      </c>
      <c r="D19" s="916"/>
      <c r="E19" s="850" t="s">
        <v>346</v>
      </c>
      <c r="F19" s="916"/>
      <c r="G19" s="852"/>
    </row>
    <row r="20" spans="1:7" x14ac:dyDescent="0.25">
      <c r="A20" s="851" t="s">
        <v>345</v>
      </c>
      <c r="B20" s="916"/>
      <c r="C20" s="850" t="s">
        <v>345</v>
      </c>
      <c r="D20" s="916"/>
      <c r="E20" s="850" t="s">
        <v>345</v>
      </c>
      <c r="F20" s="916"/>
      <c r="G20" s="852"/>
    </row>
    <row r="21" spans="1:7" x14ac:dyDescent="0.25">
      <c r="A21" s="851" t="s">
        <v>344</v>
      </c>
      <c r="B21" s="916"/>
      <c r="C21" s="850" t="s">
        <v>344</v>
      </c>
      <c r="D21" s="916"/>
      <c r="E21" s="850" t="s">
        <v>344</v>
      </c>
      <c r="F21" s="916"/>
      <c r="G21" s="852"/>
    </row>
    <row r="22" spans="1:7" x14ac:dyDescent="0.25">
      <c r="A22" s="851" t="s">
        <v>343</v>
      </c>
      <c r="B22" s="916"/>
      <c r="C22" s="850" t="s">
        <v>343</v>
      </c>
      <c r="D22" s="916"/>
      <c r="E22" s="850" t="s">
        <v>343</v>
      </c>
      <c r="F22" s="916"/>
      <c r="G22" s="852"/>
    </row>
    <row r="23" spans="1:7" x14ac:dyDescent="0.25">
      <c r="A23" s="851" t="s">
        <v>342</v>
      </c>
      <c r="B23" s="916"/>
      <c r="C23" s="850" t="s">
        <v>342</v>
      </c>
      <c r="D23" s="916"/>
      <c r="E23" s="850" t="s">
        <v>342</v>
      </c>
      <c r="F23" s="916"/>
      <c r="G23" s="852"/>
    </row>
    <row r="24" spans="1:7" x14ac:dyDescent="0.25">
      <c r="A24" s="851" t="s">
        <v>341</v>
      </c>
      <c r="B24" s="916"/>
      <c r="C24" s="850" t="s">
        <v>341</v>
      </c>
      <c r="D24" s="916"/>
      <c r="E24" s="850" t="s">
        <v>341</v>
      </c>
      <c r="F24" s="916"/>
      <c r="G24" s="852"/>
    </row>
    <row r="25" spans="1:7" x14ac:dyDescent="0.25">
      <c r="A25" s="851" t="s">
        <v>340</v>
      </c>
      <c r="B25" s="916"/>
      <c r="C25" s="850" t="s">
        <v>340</v>
      </c>
      <c r="D25" s="916"/>
      <c r="E25" s="850" t="s">
        <v>340</v>
      </c>
      <c r="F25" s="916"/>
      <c r="G25" s="852"/>
    </row>
    <row r="26" spans="1:7" x14ac:dyDescent="0.25">
      <c r="A26" s="851" t="s">
        <v>339</v>
      </c>
      <c r="B26" s="916"/>
      <c r="C26" s="850" t="s">
        <v>339</v>
      </c>
      <c r="D26" s="916"/>
      <c r="E26" s="850" t="s">
        <v>339</v>
      </c>
      <c r="F26" s="916"/>
      <c r="G26" s="852"/>
    </row>
    <row r="27" spans="1:7" x14ac:dyDescent="0.25">
      <c r="A27" s="851" t="s">
        <v>338</v>
      </c>
      <c r="B27" s="916"/>
      <c r="C27" s="850" t="s">
        <v>338</v>
      </c>
      <c r="D27" s="916"/>
      <c r="E27" s="850" t="s">
        <v>338</v>
      </c>
      <c r="F27" s="916"/>
      <c r="G27" s="852"/>
    </row>
    <row r="28" spans="1:7" ht="15.75" thickBot="1" x14ac:dyDescent="0.3">
      <c r="A28" s="849" t="s">
        <v>337</v>
      </c>
      <c r="B28" s="917"/>
      <c r="C28" s="848" t="s">
        <v>337</v>
      </c>
      <c r="D28" s="917"/>
      <c r="E28" s="848" t="s">
        <v>337</v>
      </c>
      <c r="F28" s="917"/>
      <c r="G28" s="852"/>
    </row>
    <row r="29" spans="1:7" ht="15.75" thickBot="1" x14ac:dyDescent="0.3">
      <c r="A29" s="847" t="s">
        <v>336</v>
      </c>
      <c r="B29" s="920">
        <f>B16+B17+B18+B19+B20+B21+B22+B23+B24+B25+B26+B27+B28</f>
        <v>0</v>
      </c>
      <c r="C29" s="847" t="s">
        <v>336</v>
      </c>
      <c r="D29" s="919">
        <f>D16+D17+D18+D19+D20+D21+D22+D23+D24+D25+D26+D27+D28</f>
        <v>0</v>
      </c>
      <c r="E29" s="847" t="s">
        <v>336</v>
      </c>
      <c r="F29" s="919">
        <f>F16+F17+F18+F19+F20+F21+F22+F23+F24+F25+F26+F27+F28</f>
        <v>0</v>
      </c>
      <c r="G29" s="852"/>
    </row>
    <row r="30" spans="1:7" x14ac:dyDescent="0.25">
      <c r="A30" s="862"/>
      <c r="B30" s="861"/>
      <c r="C30" s="861"/>
      <c r="D30" s="861"/>
      <c r="E30" s="861"/>
      <c r="F30" s="861"/>
      <c r="G30" s="852"/>
    </row>
    <row r="31" spans="1:7" ht="15.75" thickBot="1" x14ac:dyDescent="0.3">
      <c r="A31" s="862"/>
      <c r="B31" s="861"/>
      <c r="C31" s="861"/>
      <c r="D31" s="861"/>
      <c r="E31" s="861"/>
      <c r="F31" s="861"/>
      <c r="G31" s="852"/>
    </row>
    <row r="32" spans="1:7" x14ac:dyDescent="0.25">
      <c r="A32" s="910">
        <f>E14+366</f>
        <v>46025</v>
      </c>
      <c r="B32" s="860" t="s">
        <v>352</v>
      </c>
      <c r="C32" s="910">
        <f>A32+366</f>
        <v>46391</v>
      </c>
      <c r="D32" s="860" t="s">
        <v>352</v>
      </c>
      <c r="E32" s="911">
        <f>C32+366</f>
        <v>46757</v>
      </c>
      <c r="F32" s="860" t="s">
        <v>352</v>
      </c>
      <c r="G32" s="852"/>
    </row>
    <row r="33" spans="1:7" ht="15.75" thickBot="1" x14ac:dyDescent="0.3">
      <c r="A33" s="859" t="s">
        <v>351</v>
      </c>
      <c r="B33" s="857" t="s">
        <v>350</v>
      </c>
      <c r="C33" s="859" t="s">
        <v>351</v>
      </c>
      <c r="D33" s="857" t="s">
        <v>350</v>
      </c>
      <c r="E33" s="858" t="s">
        <v>351</v>
      </c>
      <c r="F33" s="857" t="s">
        <v>350</v>
      </c>
      <c r="G33" s="852"/>
    </row>
    <row r="34" spans="1:7" ht="15.75" thickBot="1" x14ac:dyDescent="0.3">
      <c r="A34" s="856" t="s">
        <v>349</v>
      </c>
      <c r="B34" s="914"/>
      <c r="C34" s="855" t="s">
        <v>349</v>
      </c>
      <c r="D34" s="914"/>
      <c r="E34" s="855" t="s">
        <v>349</v>
      </c>
      <c r="F34" s="914"/>
      <c r="G34" s="852"/>
    </row>
    <row r="35" spans="1:7" x14ac:dyDescent="0.25">
      <c r="A35" s="854" t="s">
        <v>348</v>
      </c>
      <c r="B35" s="915"/>
      <c r="C35" s="853" t="s">
        <v>348</v>
      </c>
      <c r="D35" s="915"/>
      <c r="E35" s="853" t="s">
        <v>348</v>
      </c>
      <c r="F35" s="915"/>
      <c r="G35" s="852"/>
    </row>
    <row r="36" spans="1:7" x14ac:dyDescent="0.25">
      <c r="A36" s="851" t="s">
        <v>347</v>
      </c>
      <c r="B36" s="916"/>
      <c r="C36" s="850" t="s">
        <v>347</v>
      </c>
      <c r="D36" s="916"/>
      <c r="E36" s="850" t="s">
        <v>347</v>
      </c>
      <c r="F36" s="916"/>
      <c r="G36" s="836"/>
    </row>
    <row r="37" spans="1:7" x14ac:dyDescent="0.25">
      <c r="A37" s="851" t="s">
        <v>346</v>
      </c>
      <c r="B37" s="916"/>
      <c r="C37" s="850" t="s">
        <v>346</v>
      </c>
      <c r="D37" s="916"/>
      <c r="E37" s="850" t="s">
        <v>346</v>
      </c>
      <c r="F37" s="918"/>
      <c r="G37" s="836"/>
    </row>
    <row r="38" spans="1:7" x14ac:dyDescent="0.25">
      <c r="A38" s="851" t="s">
        <v>345</v>
      </c>
      <c r="B38" s="916"/>
      <c r="C38" s="850" t="s">
        <v>345</v>
      </c>
      <c r="D38" s="916"/>
      <c r="E38" s="850" t="s">
        <v>345</v>
      </c>
      <c r="F38" s="916"/>
      <c r="G38" s="836"/>
    </row>
    <row r="39" spans="1:7" x14ac:dyDescent="0.25">
      <c r="A39" s="851" t="s">
        <v>344</v>
      </c>
      <c r="B39" s="916"/>
      <c r="C39" s="850" t="s">
        <v>344</v>
      </c>
      <c r="D39" s="916"/>
      <c r="E39" s="850" t="s">
        <v>344</v>
      </c>
      <c r="F39" s="916"/>
      <c r="G39" s="836"/>
    </row>
    <row r="40" spans="1:7" x14ac:dyDescent="0.25">
      <c r="A40" s="851" t="s">
        <v>343</v>
      </c>
      <c r="B40" s="916"/>
      <c r="C40" s="850" t="s">
        <v>343</v>
      </c>
      <c r="D40" s="916"/>
      <c r="E40" s="850" t="s">
        <v>343</v>
      </c>
      <c r="F40" s="916"/>
      <c r="G40" s="836"/>
    </row>
    <row r="41" spans="1:7" x14ac:dyDescent="0.25">
      <c r="A41" s="851" t="s">
        <v>342</v>
      </c>
      <c r="B41" s="916"/>
      <c r="C41" s="850" t="s">
        <v>342</v>
      </c>
      <c r="D41" s="916"/>
      <c r="E41" s="850" t="s">
        <v>342</v>
      </c>
      <c r="F41" s="916"/>
      <c r="G41" s="836"/>
    </row>
    <row r="42" spans="1:7" x14ac:dyDescent="0.25">
      <c r="A42" s="851" t="s">
        <v>341</v>
      </c>
      <c r="B42" s="916"/>
      <c r="C42" s="850" t="s">
        <v>341</v>
      </c>
      <c r="D42" s="916"/>
      <c r="E42" s="850" t="s">
        <v>341</v>
      </c>
      <c r="F42" s="916"/>
      <c r="G42" s="836"/>
    </row>
    <row r="43" spans="1:7" x14ac:dyDescent="0.25">
      <c r="A43" s="851" t="s">
        <v>340</v>
      </c>
      <c r="B43" s="916"/>
      <c r="C43" s="850" t="s">
        <v>340</v>
      </c>
      <c r="D43" s="916"/>
      <c r="E43" s="850" t="s">
        <v>340</v>
      </c>
      <c r="F43" s="916"/>
      <c r="G43" s="836"/>
    </row>
    <row r="44" spans="1:7" x14ac:dyDescent="0.25">
      <c r="A44" s="851" t="s">
        <v>339</v>
      </c>
      <c r="B44" s="916"/>
      <c r="C44" s="850" t="s">
        <v>339</v>
      </c>
      <c r="D44" s="916"/>
      <c r="E44" s="850" t="s">
        <v>339</v>
      </c>
      <c r="F44" s="916"/>
      <c r="G44" s="836"/>
    </row>
    <row r="45" spans="1:7" x14ac:dyDescent="0.25">
      <c r="A45" s="851" t="s">
        <v>338</v>
      </c>
      <c r="B45" s="916"/>
      <c r="C45" s="850" t="s">
        <v>338</v>
      </c>
      <c r="D45" s="916"/>
      <c r="E45" s="850" t="s">
        <v>338</v>
      </c>
      <c r="F45" s="916"/>
      <c r="G45" s="836"/>
    </row>
    <row r="46" spans="1:7" ht="15.75" thickBot="1" x14ac:dyDescent="0.3">
      <c r="A46" s="849" t="s">
        <v>337</v>
      </c>
      <c r="B46" s="917"/>
      <c r="C46" s="848" t="s">
        <v>337</v>
      </c>
      <c r="D46" s="917"/>
      <c r="E46" s="848" t="s">
        <v>337</v>
      </c>
      <c r="F46" s="917"/>
      <c r="G46" s="836"/>
    </row>
    <row r="47" spans="1:7" ht="15.75" thickBot="1" x14ac:dyDescent="0.3">
      <c r="A47" s="847" t="s">
        <v>336</v>
      </c>
      <c r="B47" s="919">
        <f>B34+B35+B36+B37+B38+B39+B40+B41+B42+B43+B44+B45+B46</f>
        <v>0</v>
      </c>
      <c r="C47" s="847" t="s">
        <v>336</v>
      </c>
      <c r="D47" s="919">
        <f>D34+D35+D36+D37+D38+D39+D40+D41+D42+D43+D44+D45+D46</f>
        <v>0</v>
      </c>
      <c r="E47" s="847" t="s">
        <v>336</v>
      </c>
      <c r="F47" s="919">
        <f>F34+F35+F36+F37+F38+F39+F40+F41+F42+F43+F44+F45+F46</f>
        <v>0</v>
      </c>
      <c r="G47" s="836"/>
    </row>
    <row r="48" spans="1:7" x14ac:dyDescent="0.25">
      <c r="A48" s="846"/>
      <c r="B48" s="846"/>
      <c r="C48" s="846"/>
      <c r="D48" s="846"/>
      <c r="E48" s="846"/>
      <c r="F48" s="846"/>
      <c r="G48" s="836"/>
    </row>
    <row r="49" spans="1:7" x14ac:dyDescent="0.25">
      <c r="A49" s="845" t="s">
        <v>335</v>
      </c>
      <c r="B49" s="844"/>
      <c r="C49" s="843"/>
      <c r="D49" s="836"/>
      <c r="E49" s="836"/>
      <c r="F49" s="836"/>
      <c r="G49" s="836"/>
    </row>
    <row r="50" spans="1:7" x14ac:dyDescent="0.25">
      <c r="A50" s="845"/>
      <c r="B50" s="844"/>
      <c r="C50" s="843"/>
      <c r="D50" s="836"/>
      <c r="E50" s="836"/>
      <c r="F50" s="836"/>
      <c r="G50" s="836"/>
    </row>
    <row r="51" spans="1:7" x14ac:dyDescent="0.25">
      <c r="A51" s="842"/>
      <c r="B51" s="842"/>
      <c r="C51" s="841"/>
      <c r="D51" s="840"/>
      <c r="E51" s="836"/>
      <c r="F51" s="836"/>
      <c r="G51" s="836"/>
    </row>
    <row r="52" spans="1:7" x14ac:dyDescent="0.25">
      <c r="A52" s="839" t="s">
        <v>334</v>
      </c>
      <c r="B52" s="839"/>
      <c r="C52" s="838"/>
      <c r="D52" s="837"/>
      <c r="E52" s="836"/>
      <c r="F52" s="836"/>
      <c r="G52" s="836"/>
    </row>
    <row r="54" spans="1:7" x14ac:dyDescent="0.25">
      <c r="A54" s="835"/>
      <c r="G54" s="834"/>
    </row>
  </sheetData>
  <sheetProtection algorithmName="SHA-512" hashValue="3zTBYj+uO9sOAby6z3SIonDlkWVcD4uhIV3RZg+t/nWxsUV4i2bKjUgeU2J9TWFHOv0Vl/yhnmskHrjsLB9dbg==" saltValue="0pAzPdETfznGffUwWmICfA==" spinCount="100000" sheet="1" objects="1" scenarios="1"/>
  <mergeCells count="4">
    <mergeCell ref="A1:F1"/>
    <mergeCell ref="D2:F2"/>
    <mergeCell ref="A5:F12"/>
    <mergeCell ref="A4:F4"/>
  </mergeCells>
  <pageMargins left="0.70866141732283472" right="0.70866141732283472" top="0.39370078740157483" bottom="0.39370078740157483" header="0.31496062992125984" footer="0.31496062992125984"/>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0FD5-4B0E-40A5-9901-C103647C8876}">
  <sheetPr>
    <tabColor theme="6" tint="-0.249977111117893"/>
    <pageSetUpPr fitToPage="1"/>
  </sheetPr>
  <dimension ref="A1:O29"/>
  <sheetViews>
    <sheetView showGridLines="0" showRowColHeaders="0" workbookViewId="0">
      <selection activeCell="B3" sqref="B3"/>
    </sheetView>
  </sheetViews>
  <sheetFormatPr baseColWidth="10" defaultRowHeight="15" x14ac:dyDescent="0.25"/>
  <cols>
    <col min="1" max="1" width="20.5703125" style="833" customWidth="1"/>
    <col min="2" max="2" width="14.42578125" style="833" customWidth="1"/>
    <col min="3" max="3" width="24.140625" style="833" customWidth="1"/>
    <col min="4" max="5" width="15.7109375" style="833" customWidth="1"/>
    <col min="6" max="6" width="11.42578125" style="833"/>
    <col min="7" max="7" width="28.5703125" style="833" customWidth="1"/>
    <col min="8" max="8" width="15" style="833" customWidth="1"/>
    <col min="9" max="10" width="24.28515625" style="833" customWidth="1"/>
    <col min="11" max="12" width="22.5703125" style="833" customWidth="1"/>
    <col min="13" max="15" width="28.140625" style="833" customWidth="1"/>
    <col min="16" max="16" width="16.7109375" style="833" customWidth="1"/>
    <col min="17" max="17" width="13.85546875" style="833" customWidth="1"/>
    <col min="18" max="16384" width="11.42578125" style="833"/>
  </cols>
  <sheetData>
    <row r="1" spans="1:15" ht="15.75" x14ac:dyDescent="0.25">
      <c r="A1" s="943" t="s">
        <v>391</v>
      </c>
    </row>
    <row r="3" spans="1:15" s="872" customFormat="1" ht="18.75" customHeight="1" x14ac:dyDescent="0.2">
      <c r="A3" s="873" t="s">
        <v>354</v>
      </c>
      <c r="B3" s="944"/>
      <c r="C3" s="873" t="s">
        <v>355</v>
      </c>
      <c r="D3" s="1277"/>
      <c r="E3" s="1277"/>
      <c r="F3" s="1277"/>
      <c r="G3" s="1277"/>
    </row>
    <row r="4" spans="1:15" x14ac:dyDescent="0.25">
      <c r="A4" s="924"/>
      <c r="B4" s="924"/>
      <c r="C4" s="924"/>
      <c r="D4" s="924"/>
      <c r="E4" s="924"/>
      <c r="F4" s="924"/>
      <c r="G4" s="924"/>
      <c r="H4" s="924"/>
      <c r="I4" s="924"/>
      <c r="J4" s="924"/>
      <c r="K4" s="924"/>
      <c r="L4" s="924"/>
      <c r="M4" s="924"/>
      <c r="N4" s="924"/>
      <c r="O4" s="924"/>
    </row>
    <row r="5" spans="1:15" x14ac:dyDescent="0.25">
      <c r="A5" s="1284" t="s">
        <v>373</v>
      </c>
      <c r="B5" s="1285"/>
      <c r="C5" s="1285"/>
      <c r="D5" s="1285"/>
      <c r="E5" s="1286"/>
      <c r="F5" s="1278" t="s">
        <v>333</v>
      </c>
      <c r="G5" s="1279"/>
      <c r="H5" s="1279"/>
      <c r="I5" s="1279"/>
      <c r="J5" s="1279"/>
      <c r="K5" s="1279"/>
      <c r="L5" s="1280"/>
      <c r="M5" s="1281" t="s">
        <v>290</v>
      </c>
      <c r="N5" s="1282"/>
      <c r="O5" s="1283"/>
    </row>
    <row r="6" spans="1:15" x14ac:dyDescent="0.25">
      <c r="A6" s="933" t="s">
        <v>312</v>
      </c>
      <c r="B6" s="933" t="s">
        <v>291</v>
      </c>
      <c r="C6" s="933" t="s">
        <v>58</v>
      </c>
      <c r="D6" s="933" t="s">
        <v>292</v>
      </c>
      <c r="E6" s="933" t="s">
        <v>293</v>
      </c>
      <c r="F6" s="934" t="s">
        <v>57</v>
      </c>
      <c r="G6" s="934" t="s">
        <v>294</v>
      </c>
      <c r="H6" s="935" t="s">
        <v>295</v>
      </c>
      <c r="I6" s="935" t="s">
        <v>296</v>
      </c>
      <c r="J6" s="928" t="s">
        <v>332</v>
      </c>
      <c r="K6" s="934" t="s">
        <v>297</v>
      </c>
      <c r="L6" s="929" t="s">
        <v>331</v>
      </c>
      <c r="M6" s="936" t="s">
        <v>101</v>
      </c>
      <c r="N6" s="936" t="s">
        <v>298</v>
      </c>
      <c r="O6" s="936" t="s">
        <v>299</v>
      </c>
    </row>
    <row r="7" spans="1:15" x14ac:dyDescent="0.25">
      <c r="A7" s="930"/>
      <c r="B7" s="930"/>
      <c r="C7" s="930"/>
      <c r="D7" s="931"/>
      <c r="E7" s="931"/>
      <c r="F7" s="930"/>
      <c r="G7" s="930"/>
      <c r="H7" s="930"/>
      <c r="I7" s="930" t="str">
        <f t="shared" ref="I7:I24" si="0">CONCATENATE(G7," ",H7)</f>
        <v xml:space="preserve"> </v>
      </c>
      <c r="J7" s="930"/>
      <c r="K7" s="930"/>
      <c r="L7" s="930"/>
      <c r="M7" s="932"/>
      <c r="N7" s="932"/>
      <c r="O7" s="932"/>
    </row>
    <row r="8" spans="1:15" x14ac:dyDescent="0.25">
      <c r="A8" s="930"/>
      <c r="B8" s="930"/>
      <c r="C8" s="930"/>
      <c r="D8" s="930"/>
      <c r="E8" s="930"/>
      <c r="F8" s="930"/>
      <c r="G8" s="930"/>
      <c r="H8" s="930"/>
      <c r="I8" s="930" t="str">
        <f t="shared" si="0"/>
        <v xml:space="preserve"> </v>
      </c>
      <c r="J8" s="930"/>
      <c r="K8" s="930"/>
      <c r="L8" s="930"/>
      <c r="M8" s="932"/>
      <c r="N8" s="932"/>
      <c r="O8" s="932"/>
    </row>
    <row r="9" spans="1:15" x14ac:dyDescent="0.25">
      <c r="A9" s="930"/>
      <c r="B9" s="930"/>
      <c r="C9" s="930"/>
      <c r="D9" s="930"/>
      <c r="E9" s="930"/>
      <c r="F9" s="930"/>
      <c r="G9" s="930"/>
      <c r="H9" s="930"/>
      <c r="I9" s="930" t="str">
        <f t="shared" si="0"/>
        <v xml:space="preserve"> </v>
      </c>
      <c r="J9" s="930"/>
      <c r="K9" s="930"/>
      <c r="L9" s="930"/>
      <c r="M9" s="932"/>
      <c r="N9" s="932"/>
      <c r="O9" s="932"/>
    </row>
    <row r="10" spans="1:15" x14ac:dyDescent="0.25">
      <c r="A10" s="930"/>
      <c r="B10" s="930"/>
      <c r="C10" s="930"/>
      <c r="D10" s="930"/>
      <c r="E10" s="930"/>
      <c r="F10" s="930"/>
      <c r="G10" s="930"/>
      <c r="H10" s="930"/>
      <c r="I10" s="930" t="str">
        <f t="shared" si="0"/>
        <v xml:space="preserve"> </v>
      </c>
      <c r="J10" s="930"/>
      <c r="K10" s="930"/>
      <c r="L10" s="930"/>
      <c r="M10" s="932"/>
      <c r="N10" s="932"/>
      <c r="O10" s="932"/>
    </row>
    <row r="11" spans="1:15" x14ac:dyDescent="0.25">
      <c r="A11" s="930"/>
      <c r="B11" s="930"/>
      <c r="C11" s="930"/>
      <c r="D11" s="930"/>
      <c r="E11" s="930"/>
      <c r="F11" s="930"/>
      <c r="G11" s="930"/>
      <c r="H11" s="930"/>
      <c r="I11" s="930" t="str">
        <f t="shared" si="0"/>
        <v xml:space="preserve"> </v>
      </c>
      <c r="J11" s="930"/>
      <c r="K11" s="930"/>
      <c r="L11" s="930"/>
      <c r="M11" s="932"/>
      <c r="N11" s="932"/>
      <c r="O11" s="932"/>
    </row>
    <row r="12" spans="1:15" x14ac:dyDescent="0.25">
      <c r="A12" s="930"/>
      <c r="B12" s="930"/>
      <c r="C12" s="930"/>
      <c r="D12" s="930"/>
      <c r="E12" s="930"/>
      <c r="F12" s="930"/>
      <c r="G12" s="930"/>
      <c r="H12" s="930"/>
      <c r="I12" s="930" t="str">
        <f t="shared" si="0"/>
        <v xml:space="preserve"> </v>
      </c>
      <c r="J12" s="930"/>
      <c r="K12" s="930"/>
      <c r="L12" s="930"/>
      <c r="M12" s="932"/>
      <c r="N12" s="932"/>
      <c r="O12" s="932"/>
    </row>
    <row r="13" spans="1:15" x14ac:dyDescent="0.25">
      <c r="A13" s="930"/>
      <c r="B13" s="930"/>
      <c r="C13" s="930"/>
      <c r="D13" s="930"/>
      <c r="E13" s="930"/>
      <c r="F13" s="930"/>
      <c r="G13" s="930"/>
      <c r="H13" s="930"/>
      <c r="I13" s="930" t="str">
        <f t="shared" si="0"/>
        <v xml:space="preserve"> </v>
      </c>
      <c r="J13" s="930"/>
      <c r="K13" s="930"/>
      <c r="L13" s="930"/>
      <c r="M13" s="932"/>
      <c r="N13" s="932"/>
      <c r="O13" s="932"/>
    </row>
    <row r="14" spans="1:15" x14ac:dyDescent="0.25">
      <c r="A14" s="930"/>
      <c r="B14" s="930"/>
      <c r="C14" s="930"/>
      <c r="D14" s="930"/>
      <c r="E14" s="930"/>
      <c r="F14" s="930"/>
      <c r="G14" s="930"/>
      <c r="H14" s="930"/>
      <c r="I14" s="930" t="str">
        <f t="shared" si="0"/>
        <v xml:space="preserve"> </v>
      </c>
      <c r="J14" s="930"/>
      <c r="K14" s="930"/>
      <c r="L14" s="930"/>
      <c r="M14" s="932"/>
      <c r="N14" s="932"/>
      <c r="O14" s="932"/>
    </row>
    <row r="15" spans="1:15" x14ac:dyDescent="0.25">
      <c r="A15" s="930"/>
      <c r="B15" s="930"/>
      <c r="C15" s="930"/>
      <c r="D15" s="930"/>
      <c r="E15" s="930"/>
      <c r="F15" s="930"/>
      <c r="G15" s="930"/>
      <c r="H15" s="930"/>
      <c r="I15" s="930" t="str">
        <f t="shared" si="0"/>
        <v xml:space="preserve"> </v>
      </c>
      <c r="J15" s="930"/>
      <c r="K15" s="930"/>
      <c r="L15" s="930"/>
      <c r="M15" s="932"/>
      <c r="N15" s="932"/>
      <c r="O15" s="932"/>
    </row>
    <row r="16" spans="1:15" x14ac:dyDescent="0.25">
      <c r="A16" s="930"/>
      <c r="B16" s="930"/>
      <c r="C16" s="930"/>
      <c r="D16" s="930"/>
      <c r="E16" s="930"/>
      <c r="F16" s="930"/>
      <c r="G16" s="930"/>
      <c r="H16" s="930"/>
      <c r="I16" s="930" t="str">
        <f t="shared" si="0"/>
        <v xml:space="preserve"> </v>
      </c>
      <c r="J16" s="930"/>
      <c r="K16" s="930"/>
      <c r="L16" s="930"/>
      <c r="M16" s="932"/>
      <c r="N16" s="932"/>
      <c r="O16" s="932"/>
    </row>
    <row r="17" spans="1:15" x14ac:dyDescent="0.25">
      <c r="A17" s="930"/>
      <c r="B17" s="930"/>
      <c r="C17" s="930"/>
      <c r="D17" s="930"/>
      <c r="E17" s="930"/>
      <c r="F17" s="930"/>
      <c r="G17" s="930"/>
      <c r="H17" s="930"/>
      <c r="I17" s="930" t="str">
        <f t="shared" si="0"/>
        <v xml:space="preserve"> </v>
      </c>
      <c r="J17" s="930"/>
      <c r="K17" s="930"/>
      <c r="L17" s="930"/>
      <c r="M17" s="932"/>
      <c r="N17" s="932"/>
      <c r="O17" s="932"/>
    </row>
    <row r="18" spans="1:15" x14ac:dyDescent="0.25">
      <c r="A18" s="930"/>
      <c r="B18" s="930"/>
      <c r="C18" s="930"/>
      <c r="D18" s="930"/>
      <c r="E18" s="930"/>
      <c r="F18" s="930"/>
      <c r="G18" s="930"/>
      <c r="H18" s="930"/>
      <c r="I18" s="930" t="str">
        <f t="shared" si="0"/>
        <v xml:space="preserve"> </v>
      </c>
      <c r="J18" s="930"/>
      <c r="K18" s="930"/>
      <c r="L18" s="930"/>
      <c r="M18" s="932"/>
      <c r="N18" s="932"/>
      <c r="O18" s="932"/>
    </row>
    <row r="19" spans="1:15" x14ac:dyDescent="0.25">
      <c r="A19" s="930"/>
      <c r="B19" s="930"/>
      <c r="C19" s="930"/>
      <c r="D19" s="930"/>
      <c r="E19" s="930"/>
      <c r="F19" s="930"/>
      <c r="G19" s="930"/>
      <c r="H19" s="930"/>
      <c r="I19" s="930" t="str">
        <f t="shared" si="0"/>
        <v xml:space="preserve"> </v>
      </c>
      <c r="J19" s="930"/>
      <c r="K19" s="930"/>
      <c r="L19" s="930"/>
      <c r="M19" s="932"/>
      <c r="N19" s="932"/>
      <c r="O19" s="932"/>
    </row>
    <row r="20" spans="1:15" x14ac:dyDescent="0.25">
      <c r="A20" s="930"/>
      <c r="B20" s="930"/>
      <c r="C20" s="930"/>
      <c r="D20" s="930"/>
      <c r="E20" s="930"/>
      <c r="F20" s="930"/>
      <c r="G20" s="930"/>
      <c r="H20" s="930"/>
      <c r="I20" s="930" t="str">
        <f t="shared" si="0"/>
        <v xml:space="preserve"> </v>
      </c>
      <c r="J20" s="930"/>
      <c r="K20" s="930"/>
      <c r="L20" s="930"/>
      <c r="M20" s="932"/>
      <c r="N20" s="932"/>
      <c r="O20" s="932"/>
    </row>
    <row r="21" spans="1:15" x14ac:dyDescent="0.25">
      <c r="A21" s="930"/>
      <c r="B21" s="930"/>
      <c r="C21" s="930"/>
      <c r="D21" s="930"/>
      <c r="E21" s="930"/>
      <c r="F21" s="930"/>
      <c r="G21" s="930"/>
      <c r="H21" s="930"/>
      <c r="I21" s="930" t="str">
        <f t="shared" si="0"/>
        <v xml:space="preserve"> </v>
      </c>
      <c r="J21" s="930"/>
      <c r="K21" s="930"/>
      <c r="L21" s="930"/>
      <c r="M21" s="932"/>
      <c r="N21" s="932"/>
      <c r="O21" s="932"/>
    </row>
    <row r="22" spans="1:15" x14ac:dyDescent="0.25">
      <c r="A22" s="930"/>
      <c r="B22" s="930"/>
      <c r="C22" s="930"/>
      <c r="D22" s="930"/>
      <c r="E22" s="930"/>
      <c r="F22" s="930"/>
      <c r="G22" s="930"/>
      <c r="H22" s="930"/>
      <c r="I22" s="930" t="str">
        <f t="shared" si="0"/>
        <v xml:space="preserve"> </v>
      </c>
      <c r="J22" s="930"/>
      <c r="K22" s="930"/>
      <c r="L22" s="930"/>
      <c r="M22" s="932"/>
      <c r="N22" s="932"/>
      <c r="O22" s="932"/>
    </row>
    <row r="23" spans="1:15" x14ac:dyDescent="0.25">
      <c r="A23" s="930"/>
      <c r="B23" s="930"/>
      <c r="C23" s="930"/>
      <c r="D23" s="930"/>
      <c r="E23" s="930"/>
      <c r="F23" s="930"/>
      <c r="G23" s="930"/>
      <c r="H23" s="930"/>
      <c r="I23" s="930" t="str">
        <f t="shared" si="0"/>
        <v xml:space="preserve"> </v>
      </c>
      <c r="J23" s="930"/>
      <c r="K23" s="930"/>
      <c r="L23" s="930"/>
      <c r="M23" s="932"/>
      <c r="N23" s="932"/>
      <c r="O23" s="932"/>
    </row>
    <row r="24" spans="1:15" x14ac:dyDescent="0.25">
      <c r="A24" s="930"/>
      <c r="B24" s="930"/>
      <c r="C24" s="930"/>
      <c r="D24" s="930"/>
      <c r="E24" s="930"/>
      <c r="F24" s="930"/>
      <c r="G24" s="930"/>
      <c r="H24" s="930"/>
      <c r="I24" s="930" t="str">
        <f t="shared" si="0"/>
        <v xml:space="preserve"> </v>
      </c>
      <c r="J24" s="930"/>
      <c r="K24" s="930"/>
      <c r="L24" s="930"/>
      <c r="M24" s="932"/>
      <c r="N24" s="932"/>
      <c r="O24" s="932"/>
    </row>
    <row r="25" spans="1:15" x14ac:dyDescent="0.25">
      <c r="A25" s="924"/>
      <c r="B25" s="924"/>
      <c r="C25" s="924"/>
      <c r="D25" s="924"/>
      <c r="E25" s="924"/>
      <c r="F25" s="924"/>
      <c r="G25" s="924"/>
      <c r="H25" s="924"/>
      <c r="I25" s="924"/>
      <c r="J25" s="924"/>
      <c r="K25" s="924"/>
      <c r="L25" s="924"/>
      <c r="M25" s="924"/>
      <c r="N25" s="924"/>
      <c r="O25" s="924"/>
    </row>
    <row r="26" spans="1:15" s="871" customFormat="1" ht="18" customHeight="1" x14ac:dyDescent="0.2">
      <c r="A26" s="938" t="s">
        <v>374</v>
      </c>
      <c r="B26" s="872"/>
      <c r="C26" s="872"/>
      <c r="D26" s="872"/>
      <c r="E26" s="872"/>
      <c r="F26" s="939"/>
      <c r="G26" s="939"/>
      <c r="H26" s="939"/>
      <c r="I26" s="940"/>
      <c r="J26" s="938" t="s">
        <v>372</v>
      </c>
      <c r="K26" s="938" t="s">
        <v>297</v>
      </c>
      <c r="L26" s="938"/>
      <c r="M26" s="938" t="s">
        <v>300</v>
      </c>
      <c r="N26" s="872"/>
      <c r="O26" s="872"/>
    </row>
    <row r="27" spans="1:15" ht="89.25" x14ac:dyDescent="0.25">
      <c r="A27" s="937" t="s">
        <v>371</v>
      </c>
      <c r="B27" s="927"/>
      <c r="C27" s="927"/>
      <c r="D27" s="927"/>
      <c r="E27" s="927"/>
      <c r="F27" s="927"/>
      <c r="G27" s="927"/>
      <c r="H27" s="927"/>
      <c r="I27" s="927"/>
      <c r="J27" s="925" t="s">
        <v>330</v>
      </c>
      <c r="K27" s="925" t="s">
        <v>329</v>
      </c>
      <c r="L27" s="926"/>
      <c r="M27" s="1276" t="s">
        <v>301</v>
      </c>
      <c r="N27" s="1276"/>
      <c r="O27" s="1276"/>
    </row>
    <row r="28" spans="1:15" x14ac:dyDescent="0.25">
      <c r="A28" s="924"/>
      <c r="B28" s="924"/>
      <c r="C28" s="924"/>
      <c r="D28" s="924"/>
      <c r="E28" s="924"/>
      <c r="F28" s="924"/>
      <c r="G28" s="924"/>
      <c r="H28" s="924"/>
      <c r="I28" s="924"/>
      <c r="J28" s="924"/>
      <c r="K28" s="924"/>
      <c r="L28" s="924"/>
      <c r="M28" s="924"/>
      <c r="N28" s="924"/>
      <c r="O28" s="924"/>
    </row>
    <row r="29" spans="1:15" x14ac:dyDescent="0.25">
      <c r="A29" s="924"/>
      <c r="B29" s="924"/>
      <c r="C29" s="924"/>
      <c r="D29" s="924"/>
      <c r="E29" s="924"/>
      <c r="F29" s="924"/>
      <c r="G29" s="924"/>
      <c r="H29" s="924"/>
      <c r="I29" s="924"/>
      <c r="J29" s="924"/>
      <c r="K29" s="924"/>
      <c r="L29" s="924"/>
      <c r="M29" s="924"/>
      <c r="N29" s="924"/>
      <c r="O29" s="924"/>
    </row>
  </sheetData>
  <sheetProtection algorithmName="SHA-512" hashValue="CkOrhz921Nct0I7mQJ5geV6kXSy6FhLGLF8MZvgLnuOCfgQM6yiW/VJWoIdnSsYBGh1kQugDCnWsq+zLJFfmBQ==" saltValue="4jGm0vkbuH33bmwWZBzGLA==" spinCount="100000" sheet="1" objects="1" scenarios="1"/>
  <mergeCells count="5">
    <mergeCell ref="M27:O27"/>
    <mergeCell ref="D3:G3"/>
    <mergeCell ref="F5:L5"/>
    <mergeCell ref="M5:O5"/>
    <mergeCell ref="A5:E5"/>
  </mergeCells>
  <dataValidations disablePrompts="1" count="2">
    <dataValidation type="list" allowBlank="1" showInputMessage="1" showErrorMessage="1" sqref="L7:L24" xr:uid="{5A01CCD2-2F89-440B-8E9E-A6C8CDCD1FD7}">
      <formula1>"Ja,Nein"</formula1>
    </dataValidation>
    <dataValidation type="list" allowBlank="1" showInputMessage="1" showErrorMessage="1" sqref="J7:J24" xr:uid="{99F261BD-22AF-4145-983E-BDE506F597AC}">
      <formula1>"Projektstandort,Erbringungsort"</formula1>
    </dataValidation>
  </dataValidations>
  <hyperlinks>
    <hyperlink ref="M27" r:id="rId1" xr:uid="{00000000-0004-0000-0000-000000000000}"/>
  </hyperlinks>
  <pageMargins left="0.7" right="0.7" top="0.78740157499999996" bottom="0.78740157499999996" header="0.3" footer="0.3"/>
  <pageSetup paperSize="9" scale="41" orientation="landscape" r:id="rId2"/>
  <ignoredErrors>
    <ignoredError sqref="I7:I24" unlockedFormula="1"/>
  </ignoredErrors>
  <legacy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tabColor indexed="22"/>
  </sheetPr>
  <dimension ref="A1:J70"/>
  <sheetViews>
    <sheetView showGridLines="0" zoomScaleNormal="100" workbookViewId="0">
      <selection activeCell="L11" sqref="L11"/>
    </sheetView>
  </sheetViews>
  <sheetFormatPr baseColWidth="10" defaultRowHeight="12.75" x14ac:dyDescent="0.2"/>
  <sheetData>
    <row r="1" spans="1:10" x14ac:dyDescent="0.2">
      <c r="A1" s="1"/>
      <c r="B1" s="1"/>
      <c r="C1" s="1"/>
      <c r="D1" s="1"/>
      <c r="E1" s="1"/>
      <c r="F1" s="1"/>
      <c r="G1" s="1"/>
      <c r="H1" s="1"/>
      <c r="I1" s="16"/>
      <c r="J1" s="1"/>
    </row>
    <row r="2" spans="1:10" x14ac:dyDescent="0.2">
      <c r="A2" s="19"/>
      <c r="B2" s="24"/>
      <c r="C2" s="19" t="s">
        <v>93</v>
      </c>
      <c r="D2" s="24"/>
      <c r="E2" s="24"/>
      <c r="F2" s="24"/>
      <c r="G2" s="20"/>
      <c r="H2" s="20"/>
      <c r="I2" s="20"/>
      <c r="J2" s="20"/>
    </row>
    <row r="3" spans="1:10" x14ac:dyDescent="0.2">
      <c r="A3" s="20"/>
      <c r="B3" s="20"/>
      <c r="C3" s="20"/>
      <c r="D3" s="20"/>
      <c r="E3" s="20"/>
      <c r="F3" s="20"/>
      <c r="G3" s="20"/>
      <c r="H3" s="20"/>
      <c r="I3" s="20"/>
      <c r="J3" s="20"/>
    </row>
    <row r="4" spans="1:10" x14ac:dyDescent="0.2">
      <c r="A4" s="49"/>
      <c r="B4" s="26"/>
      <c r="C4" s="26"/>
      <c r="D4" s="26"/>
      <c r="E4" s="26"/>
      <c r="F4" s="26"/>
      <c r="G4" s="26"/>
      <c r="H4" s="26"/>
      <c r="I4" s="26"/>
      <c r="J4" s="50"/>
    </row>
    <row r="5" spans="1:10" x14ac:dyDescent="0.2">
      <c r="A5" s="51" t="s">
        <v>94</v>
      </c>
      <c r="B5" s="20"/>
      <c r="C5" s="20"/>
      <c r="D5" s="20"/>
      <c r="E5" s="20"/>
      <c r="F5" s="52" t="e">
        <f>Projektpersonal!#REF!</f>
        <v>#REF!</v>
      </c>
      <c r="G5" s="20"/>
      <c r="H5" s="53"/>
      <c r="I5" s="20"/>
      <c r="J5" s="54"/>
    </row>
    <row r="6" spans="1:10" x14ac:dyDescent="0.2">
      <c r="A6" s="55"/>
      <c r="B6" s="20"/>
      <c r="C6" s="20"/>
      <c r="D6" s="20"/>
      <c r="E6" s="20"/>
      <c r="F6" s="20"/>
      <c r="G6" s="20"/>
      <c r="H6" s="53"/>
      <c r="I6" s="20"/>
      <c r="J6" s="54"/>
    </row>
    <row r="7" spans="1:10" x14ac:dyDescent="0.2">
      <c r="A7" s="51" t="s">
        <v>30</v>
      </c>
      <c r="B7" s="20"/>
      <c r="C7" s="20"/>
      <c r="D7" s="20"/>
      <c r="E7" s="20"/>
      <c r="F7" s="56" t="e">
        <f>Projektpersonal!#REF!</f>
        <v>#REF!</v>
      </c>
      <c r="G7" s="20"/>
      <c r="H7" s="53"/>
      <c r="I7" s="20"/>
      <c r="J7" s="54"/>
    </row>
    <row r="8" spans="1:10" x14ac:dyDescent="0.2">
      <c r="A8" s="55"/>
      <c r="B8" s="20"/>
      <c r="C8" s="20"/>
      <c r="D8" s="20"/>
      <c r="E8" s="20"/>
      <c r="F8" s="20"/>
      <c r="G8" s="20"/>
      <c r="H8" s="53"/>
      <c r="I8" s="20"/>
      <c r="J8" s="54"/>
    </row>
    <row r="9" spans="1:10" x14ac:dyDescent="0.2">
      <c r="A9" s="25"/>
      <c r="B9" s="57"/>
      <c r="C9" s="57"/>
      <c r="D9" s="57"/>
      <c r="E9" s="57"/>
      <c r="F9" s="57"/>
      <c r="G9" s="57"/>
      <c r="H9" s="58" t="s">
        <v>2</v>
      </c>
      <c r="I9" s="57"/>
      <c r="J9" s="59"/>
    </row>
    <row r="10" spans="1:10" x14ac:dyDescent="0.2">
      <c r="A10" s="20"/>
      <c r="B10" s="20"/>
      <c r="C10" s="20"/>
      <c r="D10" s="20"/>
      <c r="E10" s="20"/>
      <c r="F10" s="20"/>
      <c r="G10" s="20"/>
      <c r="H10" s="20"/>
      <c r="I10" s="20"/>
      <c r="J10" s="20"/>
    </row>
    <row r="11" spans="1:10" x14ac:dyDescent="0.2">
      <c r="A11" s="49"/>
      <c r="B11" s="26"/>
      <c r="C11" s="26"/>
      <c r="D11" s="26"/>
      <c r="E11" s="26"/>
      <c r="F11" s="26"/>
      <c r="G11" s="26"/>
      <c r="H11" s="26"/>
      <c r="I11" s="26"/>
      <c r="J11" s="50"/>
    </row>
    <row r="12" spans="1:10" x14ac:dyDescent="0.2">
      <c r="A12" s="51" t="s">
        <v>31</v>
      </c>
      <c r="B12" s="20"/>
      <c r="C12" s="20"/>
      <c r="D12" s="60"/>
      <c r="E12" s="60" t="s">
        <v>95</v>
      </c>
      <c r="F12" s="20"/>
      <c r="G12" s="20"/>
      <c r="H12" s="20"/>
      <c r="I12" s="61" t="s">
        <v>32</v>
      </c>
      <c r="J12" s="62" t="s">
        <v>28</v>
      </c>
    </row>
    <row r="13" spans="1:10" x14ac:dyDescent="0.2">
      <c r="A13" s="55"/>
      <c r="B13" s="20"/>
      <c r="C13" s="20"/>
      <c r="D13" s="20"/>
      <c r="E13" s="20"/>
      <c r="F13" s="20"/>
      <c r="G13" s="20"/>
      <c r="H13" s="20"/>
      <c r="I13" s="20"/>
      <c r="J13" s="54"/>
    </row>
    <row r="14" spans="1:10" x14ac:dyDescent="0.2">
      <c r="A14" s="55"/>
      <c r="B14" s="20"/>
      <c r="C14" s="20"/>
      <c r="D14" s="20"/>
      <c r="E14" s="20"/>
      <c r="F14" s="20"/>
      <c r="G14" s="20"/>
      <c r="H14" s="20"/>
      <c r="I14" s="20"/>
      <c r="J14" s="54"/>
    </row>
    <row r="15" spans="1:10" x14ac:dyDescent="0.2">
      <c r="A15" s="51" t="s">
        <v>33</v>
      </c>
      <c r="B15" s="20"/>
      <c r="C15" s="20"/>
      <c r="D15" s="20"/>
      <c r="E15" s="21" t="e">
        <f>IF($F$5&gt;0,I15/($F$5*$F$7),0)</f>
        <v>#REF!</v>
      </c>
      <c r="F15" s="20"/>
      <c r="G15" s="20"/>
      <c r="H15" s="20"/>
      <c r="I15" s="21" t="e">
        <f>Projektpersonal!#REF!</f>
        <v>#REF!</v>
      </c>
      <c r="J15" s="18" t="e">
        <f>I15/$I$29</f>
        <v>#REF!</v>
      </c>
    </row>
    <row r="16" spans="1:10" x14ac:dyDescent="0.2">
      <c r="A16" s="51"/>
      <c r="B16" s="20"/>
      <c r="C16" s="20"/>
      <c r="D16" s="20"/>
      <c r="E16" s="22"/>
      <c r="F16" s="20"/>
      <c r="G16" s="20"/>
      <c r="H16" s="20"/>
      <c r="I16" s="22"/>
      <c r="J16" s="62"/>
    </row>
    <row r="17" spans="1:10" x14ac:dyDescent="0.2">
      <c r="A17" s="55"/>
      <c r="B17" s="20"/>
      <c r="C17" s="20"/>
      <c r="D17" s="20"/>
      <c r="E17" s="22"/>
      <c r="F17" s="20"/>
      <c r="G17" s="20"/>
      <c r="H17" s="20"/>
      <c r="I17" s="22"/>
      <c r="J17" s="62"/>
    </row>
    <row r="18" spans="1:10" x14ac:dyDescent="0.2">
      <c r="A18" s="51" t="s">
        <v>34</v>
      </c>
      <c r="B18" s="20"/>
      <c r="C18" s="20"/>
      <c r="D18" s="20"/>
      <c r="E18" s="21" t="e">
        <f>IF($F$5&gt;0,I18/($F$5*$F$7),0)</f>
        <v>#REF!</v>
      </c>
      <c r="F18" s="20"/>
      <c r="G18" s="20"/>
      <c r="H18" s="20"/>
      <c r="I18" s="21" t="e">
        <f>Teilnehmerentgelte!#REF!</f>
        <v>#REF!</v>
      </c>
      <c r="J18" s="18" t="e">
        <f>I18/$I$29</f>
        <v>#REF!</v>
      </c>
    </row>
    <row r="19" spans="1:10" x14ac:dyDescent="0.2">
      <c r="A19" s="51"/>
      <c r="B19" s="20"/>
      <c r="C19" s="20"/>
      <c r="D19" s="20"/>
      <c r="E19" s="22"/>
      <c r="F19" s="20"/>
      <c r="G19" s="20"/>
      <c r="H19" s="20"/>
      <c r="I19" s="22"/>
      <c r="J19" s="62"/>
    </row>
    <row r="20" spans="1:10" x14ac:dyDescent="0.2">
      <c r="A20" s="55"/>
      <c r="B20" s="20"/>
      <c r="C20" s="20"/>
      <c r="D20" s="20"/>
      <c r="E20" s="22"/>
      <c r="F20" s="20"/>
      <c r="G20" s="20"/>
      <c r="H20" s="20"/>
      <c r="I20" s="22"/>
      <c r="J20" s="62"/>
    </row>
    <row r="21" spans="1:10" x14ac:dyDescent="0.2">
      <c r="A21" s="51" t="s">
        <v>35</v>
      </c>
      <c r="B21" s="20"/>
      <c r="C21" s="20"/>
      <c r="D21" s="20"/>
      <c r="E21" s="21" t="e">
        <f>IF($F$5&gt;0,I21/($F$5*$F$7),0)</f>
        <v>#REF!</v>
      </c>
      <c r="F21" s="20"/>
      <c r="G21" s="20"/>
      <c r="H21" s="20"/>
      <c r="I21" s="21" t="e">
        <f>#REF!</f>
        <v>#REF!</v>
      </c>
      <c r="J21" s="18" t="e">
        <f>I21/$I$29</f>
        <v>#REF!</v>
      </c>
    </row>
    <row r="22" spans="1:10" x14ac:dyDescent="0.2">
      <c r="A22" s="51"/>
      <c r="B22" s="20"/>
      <c r="C22" s="20"/>
      <c r="D22" s="20"/>
      <c r="E22" s="22"/>
      <c r="F22" s="20"/>
      <c r="G22" s="20"/>
      <c r="H22" s="20"/>
      <c r="I22" s="22"/>
      <c r="J22" s="62"/>
    </row>
    <row r="23" spans="1:10" x14ac:dyDescent="0.2">
      <c r="A23" s="55"/>
      <c r="B23" s="20"/>
      <c r="C23" s="20"/>
      <c r="D23" s="20"/>
      <c r="E23" s="22"/>
      <c r="F23" s="20"/>
      <c r="G23" s="20"/>
      <c r="H23" s="20"/>
      <c r="I23" s="22"/>
      <c r="J23" s="62"/>
    </row>
    <row r="24" spans="1:10" x14ac:dyDescent="0.2">
      <c r="A24" s="51" t="s">
        <v>50</v>
      </c>
      <c r="B24" s="20"/>
      <c r="C24" s="20"/>
      <c r="D24" s="20"/>
      <c r="E24" s="21" t="e">
        <f>IF($F$5&gt;0,I24/($F$5*$F$7),0)</f>
        <v>#REF!</v>
      </c>
      <c r="F24" s="20"/>
      <c r="G24" s="20"/>
      <c r="H24" s="20"/>
      <c r="I24" s="21" t="e">
        <f>Pauschalen!#REF!</f>
        <v>#REF!</v>
      </c>
      <c r="J24" s="18" t="e">
        <f>I24/$I$29</f>
        <v>#REF!</v>
      </c>
    </row>
    <row r="25" spans="1:10" x14ac:dyDescent="0.2">
      <c r="A25" s="51"/>
      <c r="B25" s="20"/>
      <c r="C25" s="20"/>
      <c r="D25" s="20"/>
      <c r="E25" s="22"/>
      <c r="F25" s="20"/>
      <c r="G25" s="20"/>
      <c r="H25" s="20"/>
      <c r="I25" s="22"/>
      <c r="J25" s="62"/>
    </row>
    <row r="26" spans="1:10" x14ac:dyDescent="0.2">
      <c r="A26" s="55"/>
      <c r="B26" s="20"/>
      <c r="C26" s="20"/>
      <c r="D26" s="20"/>
      <c r="E26" s="22"/>
      <c r="F26" s="20"/>
      <c r="G26" s="20"/>
      <c r="H26" s="20"/>
      <c r="I26" s="22"/>
      <c r="J26" s="62"/>
    </row>
    <row r="27" spans="1:10" x14ac:dyDescent="0.2">
      <c r="A27" s="55"/>
      <c r="B27" s="20"/>
      <c r="C27" s="20"/>
      <c r="D27" s="20"/>
      <c r="E27" s="22"/>
      <c r="F27" s="20"/>
      <c r="G27" s="20"/>
      <c r="H27" s="20"/>
      <c r="I27" s="22"/>
      <c r="J27" s="62"/>
    </row>
    <row r="28" spans="1:10" x14ac:dyDescent="0.2">
      <c r="A28" s="55"/>
      <c r="B28" s="20"/>
      <c r="C28" s="20"/>
      <c r="D28" s="20"/>
      <c r="E28" s="22"/>
      <c r="F28" s="20"/>
      <c r="G28" s="20"/>
      <c r="H28" s="20"/>
      <c r="I28" s="22"/>
      <c r="J28" s="62"/>
    </row>
    <row r="29" spans="1:10" x14ac:dyDescent="0.2">
      <c r="A29" s="51" t="s">
        <v>51</v>
      </c>
      <c r="B29" s="20"/>
      <c r="C29" s="20"/>
      <c r="D29" s="20"/>
      <c r="E29" s="21" t="e">
        <f>IF($F$5&gt;0,I29/($F$5*$F$7),0)</f>
        <v>#REF!</v>
      </c>
      <c r="F29" s="22"/>
      <c r="G29" s="20"/>
      <c r="H29" s="20"/>
      <c r="I29" s="21" t="e">
        <f>I24+I21+I18+I15</f>
        <v>#REF!</v>
      </c>
      <c r="J29" s="18" t="e">
        <f>J24+J21+J18+J15</f>
        <v>#REF!</v>
      </c>
    </row>
    <row r="30" spans="1:10" x14ac:dyDescent="0.2">
      <c r="A30" s="55"/>
      <c r="B30" s="20"/>
      <c r="C30" s="20"/>
      <c r="D30" s="20"/>
      <c r="E30" s="22"/>
      <c r="F30" s="20"/>
      <c r="G30" s="20"/>
      <c r="H30" s="20"/>
      <c r="I30" s="22"/>
      <c r="J30" s="54"/>
    </row>
    <row r="31" spans="1:10" x14ac:dyDescent="0.2">
      <c r="A31" s="51" t="s">
        <v>96</v>
      </c>
      <c r="B31" s="20"/>
      <c r="C31" s="20"/>
      <c r="D31" s="20"/>
      <c r="E31" s="21" t="e">
        <f>IF($F$5&gt;0,I31/($F$5*$F$7),0)</f>
        <v>#REF!</v>
      </c>
      <c r="F31" s="22"/>
      <c r="G31" s="20"/>
      <c r="H31" s="20"/>
      <c r="I31" s="21">
        <f>Übersicht!H27-Übersicht!H15</f>
        <v>0</v>
      </c>
      <c r="J31" s="54"/>
    </row>
    <row r="32" spans="1:10" x14ac:dyDescent="0.2">
      <c r="A32" s="51" t="s">
        <v>36</v>
      </c>
      <c r="B32" s="20"/>
      <c r="C32" s="20"/>
      <c r="D32" s="20"/>
      <c r="E32" s="20"/>
      <c r="F32" s="20"/>
      <c r="G32" s="20"/>
      <c r="H32" s="20"/>
      <c r="I32" s="20"/>
      <c r="J32" s="54"/>
    </row>
    <row r="33" spans="1:10" x14ac:dyDescent="0.2">
      <c r="A33" s="25"/>
      <c r="B33" s="57"/>
      <c r="C33" s="57"/>
      <c r="D33" s="57"/>
      <c r="E33" s="57"/>
      <c r="F33" s="57"/>
      <c r="G33" s="57"/>
      <c r="H33" s="57"/>
      <c r="I33" s="57"/>
      <c r="J33" s="59"/>
    </row>
    <row r="34" spans="1:10" x14ac:dyDescent="0.2">
      <c r="A34" s="2"/>
      <c r="B34" s="3"/>
      <c r="C34" s="2"/>
      <c r="D34" s="2"/>
      <c r="E34" s="2"/>
      <c r="F34" s="2"/>
      <c r="G34" s="1"/>
      <c r="H34" s="1"/>
      <c r="I34" s="17"/>
      <c r="J34" s="7"/>
    </row>
    <row r="35" spans="1:10" x14ac:dyDescent="0.2">
      <c r="A35" s="1"/>
      <c r="B35" s="1"/>
      <c r="C35" s="1"/>
      <c r="D35" s="1"/>
      <c r="E35" s="1"/>
      <c r="F35" s="5"/>
      <c r="G35" s="5"/>
      <c r="H35" s="5"/>
      <c r="I35" s="1"/>
      <c r="J35" s="1"/>
    </row>
    <row r="36" spans="1:10" x14ac:dyDescent="0.2">
      <c r="A36" s="4"/>
      <c r="B36" s="4"/>
      <c r="C36" s="4"/>
      <c r="D36" s="4"/>
      <c r="E36" s="4"/>
      <c r="F36" s="4"/>
      <c r="G36" s="4"/>
      <c r="H36" s="4"/>
      <c r="I36" s="4"/>
      <c r="J36" s="4"/>
    </row>
    <row r="37" spans="1:10" x14ac:dyDescent="0.2">
      <c r="A37" s="10"/>
      <c r="B37" s="6"/>
      <c r="C37" s="10"/>
      <c r="D37" s="6"/>
      <c r="E37" s="6"/>
      <c r="F37" s="6"/>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row r="40" spans="1:10" x14ac:dyDescent="0.2">
      <c r="A40" s="8"/>
      <c r="B40" s="4"/>
      <c r="C40" s="4"/>
      <c r="D40" s="4"/>
      <c r="E40" s="4"/>
      <c r="F40" s="4"/>
      <c r="G40" s="4"/>
      <c r="H40" s="8"/>
      <c r="I40" s="4"/>
      <c r="J40" s="4"/>
    </row>
    <row r="41" spans="1:10" x14ac:dyDescent="0.2">
      <c r="A41" s="4"/>
      <c r="B41" s="4"/>
      <c r="C41" s="4"/>
      <c r="D41" s="4"/>
      <c r="E41" s="4"/>
      <c r="F41" s="4"/>
      <c r="G41" s="4"/>
      <c r="H41" s="8"/>
      <c r="I41" s="4"/>
      <c r="J41" s="4"/>
    </row>
    <row r="42" spans="1:10" x14ac:dyDescent="0.2">
      <c r="A42" s="8"/>
      <c r="B42" s="4"/>
      <c r="C42" s="4"/>
      <c r="D42" s="4"/>
      <c r="E42" s="4"/>
      <c r="F42" s="4"/>
      <c r="G42" s="4"/>
      <c r="H42" s="8"/>
      <c r="I42" s="4"/>
      <c r="J42" s="4"/>
    </row>
    <row r="43" spans="1:10" x14ac:dyDescent="0.2">
      <c r="A43" s="4"/>
      <c r="B43" s="4"/>
      <c r="C43" s="4"/>
      <c r="D43" s="4"/>
      <c r="E43" s="4"/>
      <c r="F43" s="4"/>
      <c r="G43" s="4"/>
      <c r="H43" s="8"/>
      <c r="I43" s="4"/>
      <c r="J43" s="4"/>
    </row>
    <row r="44" spans="1:10" x14ac:dyDescent="0.2">
      <c r="A44" s="4"/>
      <c r="B44" s="4"/>
      <c r="C44" s="4"/>
      <c r="D44" s="4"/>
      <c r="E44" s="4"/>
      <c r="F44" s="4"/>
      <c r="G44" s="4"/>
      <c r="H44" s="8"/>
      <c r="I44" s="4"/>
      <c r="J44" s="4"/>
    </row>
    <row r="45" spans="1:10" x14ac:dyDescent="0.2">
      <c r="A45" s="4"/>
      <c r="B45" s="4"/>
      <c r="C45" s="4"/>
      <c r="D45" s="4"/>
      <c r="E45" s="4"/>
      <c r="F45" s="4"/>
      <c r="G45" s="4"/>
      <c r="H45" s="4"/>
      <c r="I45" s="4"/>
      <c r="J45" s="4"/>
    </row>
    <row r="46" spans="1:10" x14ac:dyDescent="0.2">
      <c r="A46" s="4"/>
      <c r="B46" s="4"/>
      <c r="C46" s="4"/>
      <c r="D46" s="4"/>
      <c r="E46" s="4"/>
      <c r="F46" s="4"/>
      <c r="G46" s="4"/>
      <c r="H46" s="4"/>
      <c r="I46" s="4"/>
      <c r="J46" s="4"/>
    </row>
    <row r="47" spans="1:10" x14ac:dyDescent="0.2">
      <c r="A47" s="8"/>
      <c r="B47" s="4"/>
      <c r="C47" s="4"/>
      <c r="D47" s="11"/>
      <c r="E47" s="11"/>
      <c r="F47" s="4"/>
      <c r="G47" s="4"/>
      <c r="H47" s="4"/>
      <c r="I47" s="12"/>
      <c r="J47" s="4"/>
    </row>
    <row r="48" spans="1:10" x14ac:dyDescent="0.2">
      <c r="A48" s="4"/>
      <c r="B48" s="4"/>
      <c r="C48" s="4"/>
      <c r="D48" s="4"/>
      <c r="E48" s="4"/>
      <c r="F48" s="4"/>
      <c r="G48" s="4"/>
      <c r="H48" s="4"/>
      <c r="I48" s="4"/>
      <c r="J48" s="4"/>
    </row>
    <row r="49" spans="1:10" x14ac:dyDescent="0.2">
      <c r="A49" s="4"/>
      <c r="B49" s="4"/>
      <c r="C49" s="4"/>
      <c r="D49" s="4"/>
      <c r="E49" s="4"/>
      <c r="F49" s="4"/>
      <c r="G49" s="4"/>
      <c r="H49" s="4"/>
      <c r="I49" s="4"/>
      <c r="J49" s="4"/>
    </row>
    <row r="50" spans="1:10" x14ac:dyDescent="0.2">
      <c r="A50" s="8"/>
      <c r="B50" s="4"/>
      <c r="C50" s="4"/>
      <c r="D50" s="4"/>
      <c r="E50" s="9"/>
      <c r="F50" s="4"/>
      <c r="G50" s="4"/>
      <c r="H50" s="4"/>
      <c r="I50" s="9"/>
      <c r="J50" s="4"/>
    </row>
    <row r="51" spans="1:10" x14ac:dyDescent="0.2">
      <c r="A51" s="8"/>
      <c r="B51" s="4"/>
      <c r="C51" s="4"/>
      <c r="D51" s="4"/>
      <c r="E51" s="9"/>
      <c r="F51" s="4"/>
      <c r="G51" s="4"/>
      <c r="H51" s="4"/>
      <c r="I51" s="9"/>
      <c r="J51" s="4"/>
    </row>
    <row r="52" spans="1:10" x14ac:dyDescent="0.2">
      <c r="A52" s="4"/>
      <c r="B52" s="4"/>
      <c r="C52" s="4"/>
      <c r="D52" s="4"/>
      <c r="E52" s="4"/>
      <c r="F52" s="4"/>
      <c r="G52" s="4"/>
      <c r="H52" s="4"/>
      <c r="I52" s="4"/>
      <c r="J52" s="4"/>
    </row>
    <row r="53" spans="1:10" x14ac:dyDescent="0.2">
      <c r="A53" s="8"/>
      <c r="B53" s="4"/>
      <c r="C53" s="4"/>
      <c r="D53" s="4"/>
      <c r="E53" s="9"/>
      <c r="F53" s="4"/>
      <c r="G53" s="4"/>
      <c r="H53" s="4"/>
      <c r="I53" s="9"/>
      <c r="J53" s="4"/>
    </row>
    <row r="54" spans="1:10" x14ac:dyDescent="0.2">
      <c r="A54" s="8"/>
      <c r="B54" s="4"/>
      <c r="C54" s="4"/>
      <c r="D54" s="4"/>
      <c r="E54" s="9"/>
      <c r="F54" s="4"/>
      <c r="G54" s="4"/>
      <c r="H54" s="4"/>
      <c r="I54" s="9"/>
      <c r="J54" s="4"/>
    </row>
    <row r="55" spans="1:10" x14ac:dyDescent="0.2">
      <c r="A55" s="4"/>
      <c r="B55" s="4"/>
      <c r="C55" s="4"/>
      <c r="D55" s="4"/>
      <c r="E55" s="4"/>
      <c r="F55" s="4"/>
      <c r="G55" s="4"/>
      <c r="H55" s="4"/>
      <c r="I55" s="4"/>
      <c r="J55" s="4"/>
    </row>
    <row r="56" spans="1:10" x14ac:dyDescent="0.2">
      <c r="A56" s="8"/>
      <c r="B56" s="4"/>
      <c r="C56" s="4"/>
      <c r="D56" s="4"/>
      <c r="E56" s="9"/>
      <c r="F56" s="4"/>
      <c r="G56" s="4"/>
      <c r="H56" s="4"/>
      <c r="I56" s="9"/>
      <c r="J56" s="4"/>
    </row>
    <row r="57" spans="1:10" x14ac:dyDescent="0.2">
      <c r="A57" s="8"/>
      <c r="B57" s="4"/>
      <c r="C57" s="4"/>
      <c r="D57" s="4"/>
      <c r="E57" s="9"/>
      <c r="F57" s="4"/>
      <c r="G57" s="4"/>
      <c r="H57" s="4"/>
      <c r="I57" s="9"/>
      <c r="J57" s="4"/>
    </row>
    <row r="58" spans="1:10" x14ac:dyDescent="0.2">
      <c r="A58" s="4"/>
      <c r="B58" s="4"/>
      <c r="C58" s="4"/>
      <c r="D58" s="4"/>
      <c r="E58" s="4"/>
      <c r="F58" s="4"/>
      <c r="G58" s="4"/>
      <c r="H58" s="4"/>
      <c r="I58" s="4"/>
      <c r="J58" s="4"/>
    </row>
    <row r="59" spans="1:10" x14ac:dyDescent="0.2">
      <c r="A59" s="8"/>
      <c r="B59" s="4"/>
      <c r="C59" s="4"/>
      <c r="D59" s="4"/>
      <c r="E59" s="9"/>
      <c r="F59" s="4"/>
      <c r="G59" s="4"/>
      <c r="H59" s="4"/>
      <c r="I59" s="9"/>
      <c r="J59" s="4"/>
    </row>
    <row r="60" spans="1:10" x14ac:dyDescent="0.2">
      <c r="A60" s="8"/>
      <c r="B60" s="4"/>
      <c r="C60" s="4"/>
      <c r="D60" s="4"/>
      <c r="E60" s="9"/>
      <c r="F60" s="4"/>
      <c r="G60" s="4"/>
      <c r="H60" s="4"/>
      <c r="I60" s="9"/>
      <c r="J60" s="4"/>
    </row>
    <row r="61" spans="1:10" x14ac:dyDescent="0.2">
      <c r="A61" s="4"/>
      <c r="B61" s="4"/>
      <c r="C61" s="4"/>
      <c r="D61" s="4"/>
      <c r="E61" s="4"/>
      <c r="F61" s="4"/>
      <c r="G61" s="4"/>
      <c r="H61" s="4"/>
      <c r="I61" s="4"/>
      <c r="J61" s="4"/>
    </row>
    <row r="62" spans="1:10" x14ac:dyDescent="0.2">
      <c r="A62" s="4"/>
      <c r="B62" s="4"/>
      <c r="C62" s="4"/>
      <c r="D62" s="4"/>
      <c r="E62" s="4"/>
      <c r="F62" s="4"/>
      <c r="G62" s="4"/>
      <c r="H62" s="4"/>
      <c r="I62" s="4"/>
      <c r="J62" s="4"/>
    </row>
    <row r="63" spans="1:10" x14ac:dyDescent="0.2">
      <c r="A63" s="4"/>
      <c r="B63" s="4"/>
      <c r="C63" s="4"/>
      <c r="D63" s="4"/>
      <c r="E63" s="4"/>
      <c r="F63" s="4"/>
      <c r="G63" s="4"/>
      <c r="H63" s="4"/>
      <c r="I63" s="4"/>
      <c r="J63" s="4"/>
    </row>
    <row r="64" spans="1:10" x14ac:dyDescent="0.2">
      <c r="A64" s="8"/>
      <c r="B64" s="4"/>
      <c r="C64" s="4"/>
      <c r="D64" s="4"/>
      <c r="E64" s="9"/>
      <c r="F64" s="4"/>
      <c r="G64" s="4"/>
      <c r="H64" s="4"/>
      <c r="I64" s="9"/>
      <c r="J64" s="4"/>
    </row>
    <row r="65" spans="1:10" x14ac:dyDescent="0.2">
      <c r="A65" s="4"/>
      <c r="B65" s="4"/>
      <c r="C65" s="4"/>
      <c r="D65" s="4"/>
      <c r="E65" s="4"/>
      <c r="F65" s="4"/>
      <c r="G65" s="4"/>
      <c r="H65" s="4"/>
      <c r="I65" s="4"/>
      <c r="J65" s="4"/>
    </row>
    <row r="66" spans="1:10" x14ac:dyDescent="0.2">
      <c r="A66" s="8"/>
      <c r="B66" s="4"/>
      <c r="C66" s="4"/>
      <c r="D66" s="4"/>
      <c r="E66" s="9"/>
      <c r="F66" s="4"/>
      <c r="G66" s="4"/>
      <c r="H66" s="4"/>
      <c r="I66" s="9"/>
      <c r="J66" s="4"/>
    </row>
    <row r="67" spans="1:10" x14ac:dyDescent="0.2">
      <c r="A67" s="8"/>
      <c r="B67" s="4"/>
      <c r="C67" s="4"/>
      <c r="D67" s="4"/>
      <c r="E67" s="4"/>
      <c r="F67" s="4"/>
      <c r="G67" s="4"/>
      <c r="H67" s="4"/>
      <c r="I67" s="4"/>
      <c r="J67" s="4"/>
    </row>
    <row r="68" spans="1:10" x14ac:dyDescent="0.2">
      <c r="A68" s="4"/>
      <c r="B68" s="4"/>
      <c r="C68" s="4"/>
      <c r="D68" s="4"/>
      <c r="E68" s="4"/>
      <c r="F68" s="4"/>
      <c r="G68" s="4"/>
      <c r="H68" s="4"/>
      <c r="I68" s="4"/>
      <c r="J68" s="4"/>
    </row>
    <row r="69" spans="1:10" x14ac:dyDescent="0.2">
      <c r="A69" s="2"/>
      <c r="B69" s="13"/>
      <c r="C69" s="2"/>
      <c r="D69" s="2"/>
      <c r="E69" s="2"/>
      <c r="F69" s="2"/>
      <c r="G69" s="4"/>
      <c r="H69" s="4"/>
      <c r="I69" s="14"/>
      <c r="J69" s="7"/>
    </row>
    <row r="70" spans="1:10" x14ac:dyDescent="0.2">
      <c r="A70" s="4"/>
      <c r="B70" s="4"/>
      <c r="C70" s="4"/>
      <c r="D70" s="4"/>
      <c r="E70" s="4"/>
      <c r="F70" s="6"/>
      <c r="G70" s="6"/>
      <c r="H70" s="6"/>
      <c r="I70" s="4"/>
      <c r="J70" s="4"/>
    </row>
  </sheetData>
  <sheetProtection password="C41A" sheet="1" objects="1" scenarios="1" selectLockedCells="1"/>
  <customSheetViews>
    <customSheetView guid="{9817DB13-5BDB-4286-B303-C4A24851C53E}" showPageBreaks="1" printArea="1" showRuler="0" topLeftCell="B20">
      <selection activeCell="B34" sqref="B34"/>
      <rowBreaks count="1" manualBreakCount="1">
        <brk id="35" max="16383" man="1"/>
      </rowBreaks>
      <pageMargins left="0.78740157499999996" right="0.78740157499999996" top="0.984251969" bottom="0.984251969" header="0.4921259845" footer="0.4921259845"/>
      <pageSetup paperSize="9" scale="98" orientation="landscape" r:id="rId1"/>
      <headerFooter alignWithMargins="0">
        <oddHeader>&amp;L© Lawaetz-Stiftung</oddHeader>
        <oddFooter>&amp;RSeite &amp;P von &amp;N &amp;D</oddFooter>
      </headerFooter>
    </customSheetView>
    <customSheetView guid="{42373C1E-3EF2-4D78-899B-97EC19D6D4F8}" showGridLines="0" state="hidden">
      <selection activeCell="L11" sqref="L11"/>
      <rowBreaks count="1" manualBreakCount="1">
        <brk id="35" max="16383" man="1"/>
      </rowBreaks>
      <pageMargins left="0.78740157499999996" right="0.78740157499999996" top="0.984251969" bottom="0.984251969" header="0.4921259845" footer="0.4921259845"/>
      <pageSetup paperSize="9" scale="98" orientation="landscape" r:id="rId2"/>
      <headerFooter alignWithMargins="0">
        <oddHeader>&amp;L&amp;8© Behörde für Wirtschaft und Arbeit</oddHeader>
        <oddFooter>&amp;RSeite &amp;P von &amp;N &amp;D</oddFooter>
      </headerFooter>
    </customSheetView>
  </customSheetViews>
  <phoneticPr fontId="0" type="noConversion"/>
  <conditionalFormatting sqref="J16:J17 J19:J20 J22:J23 J25:J28">
    <cfRule type="cellIs" dxfId="1" priority="1" stopIfTrue="1" operator="notEqual">
      <formula>0</formula>
    </cfRule>
  </conditionalFormatting>
  <conditionalFormatting sqref="J15 J18 J21 J24 J29">
    <cfRule type="cellIs" dxfId="0" priority="2" stopIfTrue="1" operator="notEqual">
      <formula>0</formula>
    </cfRule>
  </conditionalFormatting>
  <pageMargins left="0.78740157499999996" right="0.78740157499999996" top="0.984251969" bottom="0.984251969" header="0.4921259845" footer="0.4921259845"/>
  <pageSetup paperSize="9" scale="98" orientation="landscape" r:id="rId3"/>
  <headerFooter alignWithMargins="0">
    <oddHeader>&amp;L&amp;8© Behörde für Wirtschaft und Arbeit</oddHeader>
    <oddFooter>&amp;RSeite &amp;P von &amp;N &amp;D</oddFooter>
  </headerFooter>
  <rowBreaks count="1" manualBreakCount="1">
    <brk id="35" max="16383" man="1"/>
  </rowBreaks>
  <ignoredErrors>
    <ignoredError sqref="J15 J18 J21 J24 J29"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4" tint="-0.249977111117893"/>
    <pageSetUpPr fitToPage="1"/>
  </sheetPr>
  <dimension ref="A1:P192"/>
  <sheetViews>
    <sheetView showGridLines="0" showRowColHeaders="0" showRuler="0" view="pageLayout" zoomScaleNormal="85" zoomScaleSheetLayoutView="50" workbookViewId="0">
      <selection activeCell="A32" sqref="A32"/>
    </sheetView>
  </sheetViews>
  <sheetFormatPr baseColWidth="10" defaultRowHeight="12.75" x14ac:dyDescent="0.2"/>
  <cols>
    <col min="1" max="1" width="10.140625" style="88" customWidth="1"/>
    <col min="2" max="2" width="6.85546875" style="88" customWidth="1"/>
    <col min="3" max="3" width="13.7109375" style="88" customWidth="1"/>
    <col min="4" max="4" width="10.85546875" style="88" customWidth="1"/>
    <col min="5" max="5" width="11.7109375" style="88" customWidth="1"/>
    <col min="6" max="6" width="8.7109375" style="88" customWidth="1"/>
    <col min="7" max="7" width="8" style="88" customWidth="1"/>
    <col min="8" max="8" width="7.42578125" style="88" customWidth="1"/>
    <col min="9" max="9" width="15.85546875" style="88" customWidth="1"/>
    <col min="10" max="10" width="23.7109375" style="88" customWidth="1"/>
    <col min="11" max="11" width="9.140625" style="88" customWidth="1"/>
    <col min="12" max="12" width="1.28515625" style="88" customWidth="1"/>
    <col min="13" max="13" width="21.7109375" style="88" customWidth="1"/>
    <col min="14" max="14" width="10.85546875" style="88" customWidth="1"/>
    <col min="15" max="15" width="13" style="88" customWidth="1"/>
    <col min="16" max="16384" width="11.42578125" style="88"/>
  </cols>
  <sheetData>
    <row r="1" spans="1:12" ht="16.5" customHeight="1" x14ac:dyDescent="0.2">
      <c r="A1" s="173" t="s">
        <v>120</v>
      </c>
      <c r="B1" s="587"/>
      <c r="C1" s="587"/>
      <c r="D1" s="161"/>
      <c r="E1" s="161"/>
      <c r="F1" s="161"/>
      <c r="G1" s="161"/>
      <c r="H1" s="161"/>
      <c r="I1" s="956" t="s">
        <v>383</v>
      </c>
      <c r="J1" s="956"/>
      <c r="K1" s="956"/>
      <c r="L1" s="957"/>
    </row>
    <row r="2" spans="1:12" x14ac:dyDescent="0.2">
      <c r="A2" s="97"/>
      <c r="B2" s="105"/>
      <c r="C2" s="105"/>
      <c r="D2" s="105"/>
      <c r="E2" s="105"/>
      <c r="F2" s="105"/>
      <c r="G2" s="105"/>
      <c r="H2" s="105"/>
      <c r="I2" s="105"/>
      <c r="J2" s="105"/>
      <c r="K2" s="105"/>
      <c r="L2" s="95"/>
    </row>
    <row r="3" spans="1:12" ht="15.75" x14ac:dyDescent="0.2">
      <c r="A3" s="1112" t="s">
        <v>87</v>
      </c>
      <c r="B3" s="1113"/>
      <c r="C3" s="1113"/>
      <c r="D3" s="1113"/>
      <c r="E3" s="1113"/>
      <c r="F3" s="1113"/>
      <c r="G3" s="1113"/>
      <c r="H3" s="1113"/>
      <c r="I3" s="1113"/>
      <c r="J3" s="1113"/>
      <c r="K3" s="1113"/>
      <c r="L3" s="1114"/>
    </row>
    <row r="4" spans="1:12" x14ac:dyDescent="0.2">
      <c r="A4" s="305"/>
      <c r="B4" s="205"/>
      <c r="C4" s="128"/>
      <c r="D4" s="128"/>
      <c r="E4" s="205"/>
      <c r="F4" s="205"/>
      <c r="G4" s="205"/>
      <c r="H4" s="205"/>
      <c r="I4" s="205"/>
      <c r="J4" s="205"/>
      <c r="K4" s="135"/>
      <c r="L4" s="95"/>
    </row>
    <row r="5" spans="1:12" x14ac:dyDescent="0.2">
      <c r="A5" s="1115" t="s">
        <v>40</v>
      </c>
      <c r="B5" s="1116"/>
      <c r="C5" s="1116"/>
      <c r="D5" s="1116"/>
      <c r="E5" s="1116"/>
      <c r="F5" s="1116"/>
      <c r="G5" s="1116"/>
      <c r="H5" s="1116"/>
      <c r="I5" s="1116"/>
      <c r="J5" s="1116"/>
      <c r="K5" s="1116"/>
      <c r="L5" s="1117"/>
    </row>
    <row r="6" spans="1:12" x14ac:dyDescent="0.2">
      <c r="A6" s="261"/>
      <c r="B6" s="135"/>
      <c r="C6" s="135"/>
      <c r="D6" s="135"/>
      <c r="E6" s="135"/>
      <c r="F6" s="135"/>
      <c r="G6" s="135"/>
      <c r="H6" s="135"/>
      <c r="I6" s="135"/>
      <c r="J6" s="135"/>
      <c r="K6" s="135"/>
      <c r="L6" s="95"/>
    </row>
    <row r="7" spans="1:12" x14ac:dyDescent="0.2">
      <c r="A7" s="250"/>
      <c r="B7" s="212"/>
      <c r="C7" s="606"/>
      <c r="D7" s="212"/>
      <c r="E7" s="212"/>
      <c r="F7" s="212"/>
      <c r="G7" s="212"/>
      <c r="H7" s="586"/>
      <c r="I7" s="586"/>
      <c r="J7" s="251"/>
      <c r="K7" s="251"/>
      <c r="L7" s="306"/>
    </row>
    <row r="8" spans="1:12" ht="12.75" customHeight="1" x14ac:dyDescent="0.2">
      <c r="A8" s="253"/>
      <c r="B8" s="307"/>
      <c r="C8" s="308" t="s">
        <v>323</v>
      </c>
      <c r="D8" s="256"/>
      <c r="E8" s="256"/>
      <c r="F8" s="256"/>
      <c r="G8" s="256"/>
      <c r="H8" s="624"/>
      <c r="I8" s="771" t="s">
        <v>246</v>
      </c>
      <c r="J8" s="772"/>
      <c r="K8" s="547"/>
      <c r="L8" s="311"/>
    </row>
    <row r="9" spans="1:12" ht="6" customHeight="1" x14ac:dyDescent="0.2">
      <c r="A9" s="312"/>
      <c r="B9" s="313"/>
      <c r="C9" s="314"/>
      <c r="D9" s="135"/>
      <c r="E9" s="135"/>
      <c r="F9" s="135"/>
      <c r="G9" s="135"/>
      <c r="H9" s="261"/>
      <c r="I9" s="766"/>
      <c r="J9" s="766"/>
      <c r="K9" s="622"/>
      <c r="L9" s="311"/>
    </row>
    <row r="10" spans="1:12" ht="12.75" customHeight="1" x14ac:dyDescent="0.2">
      <c r="A10" s="312"/>
      <c r="B10" s="313" t="s">
        <v>118</v>
      </c>
      <c r="C10" s="314" t="s">
        <v>90</v>
      </c>
      <c r="D10" s="135"/>
      <c r="E10" s="135"/>
      <c r="F10" s="135"/>
      <c r="G10" s="135"/>
      <c r="H10" s="261"/>
      <c r="I10" s="770" t="s">
        <v>247</v>
      </c>
      <c r="J10" s="768"/>
      <c r="K10" s="622"/>
      <c r="L10" s="311"/>
    </row>
    <row r="11" spans="1:12" ht="12.75" customHeight="1" thickBot="1" x14ac:dyDescent="0.25">
      <c r="A11" s="312"/>
      <c r="B11" s="414" t="s">
        <v>69</v>
      </c>
      <c r="C11" s="417" t="s">
        <v>42</v>
      </c>
      <c r="D11" s="262"/>
      <c r="E11" s="688"/>
      <c r="F11" s="264"/>
      <c r="G11" s="262"/>
      <c r="H11" s="689"/>
      <c r="I11" s="1287"/>
      <c r="J11" s="768"/>
      <c r="K11" s="622"/>
      <c r="L11" s="311"/>
    </row>
    <row r="12" spans="1:12" ht="12.75" customHeight="1" x14ac:dyDescent="0.2">
      <c r="A12" s="312"/>
      <c r="B12" s="414" t="s">
        <v>110</v>
      </c>
      <c r="C12" s="264" t="s">
        <v>13</v>
      </c>
      <c r="D12" s="262"/>
      <c r="E12" s="688"/>
      <c r="F12" s="262"/>
      <c r="G12" s="262"/>
      <c r="H12" s="414"/>
      <c r="I12" s="766"/>
      <c r="J12" s="768"/>
      <c r="K12" s="622"/>
      <c r="L12" s="311"/>
    </row>
    <row r="13" spans="1:12" ht="12.75" customHeight="1" x14ac:dyDescent="0.2">
      <c r="A13" s="312"/>
      <c r="B13" s="414" t="s">
        <v>259</v>
      </c>
      <c r="C13" s="262" t="s">
        <v>261</v>
      </c>
      <c r="D13" s="262"/>
      <c r="E13" s="688"/>
      <c r="F13" s="262"/>
      <c r="G13" s="105"/>
      <c r="H13" s="414"/>
      <c r="I13" s="770" t="s">
        <v>248</v>
      </c>
      <c r="J13" s="768"/>
      <c r="K13" s="622"/>
      <c r="L13" s="311"/>
    </row>
    <row r="14" spans="1:12" ht="12.75" customHeight="1" thickBot="1" x14ac:dyDescent="0.25">
      <c r="A14" s="312"/>
      <c r="B14" s="414" t="s">
        <v>260</v>
      </c>
      <c r="C14" s="262" t="s">
        <v>262</v>
      </c>
      <c r="D14" s="262"/>
      <c r="E14" s="262"/>
      <c r="F14" s="262"/>
      <c r="G14" s="105"/>
      <c r="H14" s="414"/>
      <c r="I14" s="1287"/>
      <c r="J14" s="766"/>
      <c r="K14" s="622"/>
      <c r="L14" s="311"/>
    </row>
    <row r="15" spans="1:12" ht="12.75" customHeight="1" x14ac:dyDescent="0.2">
      <c r="A15" s="315"/>
      <c r="B15" s="705"/>
      <c r="C15" s="262"/>
      <c r="D15" s="262"/>
      <c r="E15" s="688"/>
      <c r="F15" s="262"/>
      <c r="G15" s="105"/>
      <c r="H15" s="414"/>
      <c r="I15" s="770"/>
      <c r="J15" s="766"/>
      <c r="K15" s="622"/>
      <c r="L15" s="311"/>
    </row>
    <row r="16" spans="1:12" x14ac:dyDescent="0.2">
      <c r="A16" s="312"/>
      <c r="B16" s="1120" t="s">
        <v>245</v>
      </c>
      <c r="C16" s="262" t="s">
        <v>258</v>
      </c>
      <c r="D16" s="262"/>
      <c r="E16" s="688"/>
      <c r="F16" s="262"/>
      <c r="G16" s="105"/>
      <c r="H16" s="689"/>
      <c r="I16" s="770" t="s">
        <v>249</v>
      </c>
      <c r="J16" s="770"/>
      <c r="K16" s="628"/>
      <c r="L16" s="311"/>
    </row>
    <row r="17" spans="1:13" ht="13.5" thickBot="1" x14ac:dyDescent="0.25">
      <c r="A17" s="312"/>
      <c r="B17" s="1120"/>
      <c r="C17" s="262" t="s">
        <v>397</v>
      </c>
      <c r="D17" s="262"/>
      <c r="E17" s="262"/>
      <c r="F17" s="262"/>
      <c r="G17" s="105"/>
      <c r="H17" s="689"/>
      <c r="I17" s="1288"/>
      <c r="J17" s="1289"/>
      <c r="K17" s="628"/>
      <c r="L17" s="311"/>
    </row>
    <row r="18" spans="1:13" x14ac:dyDescent="0.2">
      <c r="A18" s="253"/>
      <c r="B18" s="690"/>
      <c r="C18" s="316"/>
      <c r="D18" s="316"/>
      <c r="E18" s="316"/>
      <c r="F18" s="316"/>
      <c r="G18" s="316"/>
      <c r="H18" s="625" t="s">
        <v>2</v>
      </c>
      <c r="I18" s="626"/>
      <c r="J18" s="627"/>
      <c r="K18" s="549"/>
      <c r="L18" s="311"/>
      <c r="M18" s="105"/>
    </row>
    <row r="19" spans="1:13" ht="6" customHeight="1" x14ac:dyDescent="0.2">
      <c r="A19" s="253"/>
      <c r="B19" s="545"/>
      <c r="C19" s="546"/>
      <c r="D19" s="546"/>
      <c r="E19" s="546"/>
      <c r="F19" s="546"/>
      <c r="G19" s="546"/>
      <c r="H19" s="630"/>
      <c r="I19" s="631"/>
      <c r="J19" s="632"/>
      <c r="K19" s="547"/>
      <c r="L19" s="311"/>
      <c r="M19" s="105"/>
    </row>
    <row r="20" spans="1:13" ht="13.5" thickBot="1" x14ac:dyDescent="0.25">
      <c r="A20" s="253"/>
      <c r="B20" s="765" t="s">
        <v>357</v>
      </c>
      <c r="C20" s="955"/>
      <c r="D20" s="766"/>
      <c r="E20" s="1291"/>
      <c r="F20" s="1292"/>
      <c r="G20" s="766"/>
      <c r="H20" s="767" t="s">
        <v>250</v>
      </c>
      <c r="I20" s="768"/>
      <c r="J20" s="1290"/>
      <c r="K20" s="622"/>
      <c r="L20" s="311"/>
      <c r="M20" s="105"/>
    </row>
    <row r="21" spans="1:13" ht="12.75" customHeight="1" x14ac:dyDescent="0.2">
      <c r="A21" s="253"/>
      <c r="B21" s="769"/>
      <c r="C21" s="766"/>
      <c r="D21" s="766"/>
      <c r="E21" s="766"/>
      <c r="F21" s="766"/>
      <c r="G21" s="766"/>
      <c r="H21" s="874"/>
      <c r="I21" s="768"/>
      <c r="J21" s="875" t="s">
        <v>358</v>
      </c>
      <c r="K21" s="622"/>
      <c r="L21" s="311"/>
      <c r="M21" s="105"/>
    </row>
    <row r="22" spans="1:13" ht="6" customHeight="1" x14ac:dyDescent="0.2">
      <c r="A22" s="253"/>
      <c r="B22" s="494"/>
      <c r="C22" s="621"/>
      <c r="D22" s="621"/>
      <c r="E22" s="621"/>
      <c r="F22" s="621"/>
      <c r="G22" s="621"/>
      <c r="H22" s="623"/>
      <c r="I22" s="629"/>
      <c r="J22" s="623"/>
      <c r="K22" s="622"/>
      <c r="L22" s="311"/>
      <c r="M22" s="105"/>
    </row>
    <row r="23" spans="1:13" ht="39" customHeight="1" x14ac:dyDescent="0.2">
      <c r="A23" s="253"/>
      <c r="B23" s="1136" t="s">
        <v>360</v>
      </c>
      <c r="C23" s="1137"/>
      <c r="D23" s="1137"/>
      <c r="E23" s="1137"/>
      <c r="F23" s="1137"/>
      <c r="G23" s="1137"/>
      <c r="H23" s="1137"/>
      <c r="I23" s="1137"/>
      <c r="J23" s="1137"/>
      <c r="K23" s="1138"/>
      <c r="L23" s="311"/>
      <c r="M23" s="105"/>
    </row>
    <row r="24" spans="1:13" ht="6" customHeight="1" x14ac:dyDescent="0.2">
      <c r="A24" s="253"/>
      <c r="B24" s="633"/>
      <c r="C24" s="548"/>
      <c r="D24" s="548"/>
      <c r="E24" s="548"/>
      <c r="F24" s="691"/>
      <c r="G24" s="548"/>
      <c r="H24" s="634"/>
      <c r="I24" s="635"/>
      <c r="J24" s="634"/>
      <c r="K24" s="549"/>
      <c r="L24" s="311"/>
    </row>
    <row r="25" spans="1:13" ht="12" customHeight="1" x14ac:dyDescent="0.2">
      <c r="A25" s="238"/>
      <c r="B25" s="317"/>
      <c r="C25" s="317"/>
      <c r="D25" s="317"/>
      <c r="E25" s="317"/>
      <c r="F25" s="317"/>
      <c r="G25" s="317"/>
      <c r="H25" s="318"/>
      <c r="I25" s="319"/>
      <c r="J25" s="320"/>
      <c r="K25" s="317"/>
      <c r="L25" s="321"/>
    </row>
    <row r="26" spans="1:13" ht="6" customHeight="1" x14ac:dyDescent="0.2">
      <c r="A26" s="322"/>
      <c r="B26" s="219"/>
      <c r="C26" s="219"/>
      <c r="D26" s="219"/>
      <c r="E26" s="219"/>
      <c r="F26" s="219"/>
      <c r="G26" s="219"/>
      <c r="H26" s="323"/>
      <c r="I26" s="324"/>
      <c r="J26" s="325"/>
      <c r="K26" s="219"/>
      <c r="L26" s="95"/>
    </row>
    <row r="27" spans="1:13" x14ac:dyDescent="0.2">
      <c r="A27" s="1148" t="s">
        <v>304</v>
      </c>
      <c r="B27" s="1121" t="s">
        <v>264</v>
      </c>
      <c r="C27" s="1139" t="s">
        <v>270</v>
      </c>
      <c r="D27" s="1121" t="s">
        <v>394</v>
      </c>
      <c r="E27" s="1121" t="s">
        <v>266</v>
      </c>
      <c r="F27" s="1121" t="s">
        <v>267</v>
      </c>
      <c r="G27" s="1121" t="s">
        <v>263</v>
      </c>
      <c r="H27" s="1121" t="s">
        <v>269</v>
      </c>
      <c r="I27" s="1121" t="s">
        <v>268</v>
      </c>
      <c r="J27" s="1121" t="s">
        <v>3</v>
      </c>
      <c r="K27" s="1142" t="s">
        <v>128</v>
      </c>
      <c r="L27" s="1143"/>
    </row>
    <row r="28" spans="1:13" x14ac:dyDescent="0.2">
      <c r="A28" s="1149"/>
      <c r="B28" s="1124"/>
      <c r="C28" s="1140"/>
      <c r="D28" s="1124"/>
      <c r="E28" s="1122"/>
      <c r="F28" s="1122"/>
      <c r="G28" s="1124"/>
      <c r="H28" s="1122"/>
      <c r="I28" s="1122"/>
      <c r="J28" s="1122"/>
      <c r="K28" s="1144"/>
      <c r="L28" s="1145"/>
    </row>
    <row r="29" spans="1:13" x14ac:dyDescent="0.2">
      <c r="A29" s="1149"/>
      <c r="B29" s="1124"/>
      <c r="C29" s="1140"/>
      <c r="D29" s="1124"/>
      <c r="E29" s="1122"/>
      <c r="F29" s="1122"/>
      <c r="G29" s="1124"/>
      <c r="H29" s="1122"/>
      <c r="I29" s="1122"/>
      <c r="J29" s="1122"/>
      <c r="K29" s="1144"/>
      <c r="L29" s="1145"/>
    </row>
    <row r="30" spans="1:13" ht="15.75" customHeight="1" x14ac:dyDescent="0.2">
      <c r="A30" s="1150"/>
      <c r="B30" s="1125"/>
      <c r="C30" s="1141"/>
      <c r="D30" s="1125"/>
      <c r="E30" s="1123"/>
      <c r="F30" s="1123"/>
      <c r="G30" s="1125"/>
      <c r="H30" s="1123"/>
      <c r="I30" s="1123"/>
      <c r="J30" s="1123"/>
      <c r="K30" s="1146"/>
      <c r="L30" s="1147"/>
    </row>
    <row r="31" spans="1:13" x14ac:dyDescent="0.2">
      <c r="A31" s="1074"/>
      <c r="B31" s="1075"/>
      <c r="C31" s="1075"/>
      <c r="D31" s="1075"/>
      <c r="E31" s="1075"/>
      <c r="F31" s="1075"/>
      <c r="G31" s="1075"/>
      <c r="H31" s="1075"/>
      <c r="I31" s="1075"/>
      <c r="J31" s="1075"/>
      <c r="K31" s="1075"/>
      <c r="L31" s="1076"/>
    </row>
    <row r="32" spans="1:13" x14ac:dyDescent="0.2">
      <c r="A32" s="941"/>
      <c r="B32" s="326"/>
      <c r="C32" s="327"/>
      <c r="D32" s="636">
        <v>0.21</v>
      </c>
      <c r="E32" s="637">
        <f>C32*(D32+1)</f>
        <v>0</v>
      </c>
      <c r="F32" s="328"/>
      <c r="G32" s="329"/>
      <c r="H32" s="329"/>
      <c r="I32" s="217"/>
      <c r="J32" s="557">
        <f t="shared" ref="J32:J46" si="0">(E32*F32*G32*H32)+I32</f>
        <v>0</v>
      </c>
      <c r="K32" s="1086">
        <f>Beginn</f>
        <v>44927</v>
      </c>
      <c r="L32" s="1087"/>
    </row>
    <row r="33" spans="1:14" x14ac:dyDescent="0.2">
      <c r="A33" s="941"/>
      <c r="B33" s="326"/>
      <c r="C33" s="327"/>
      <c r="D33" s="636">
        <v>0.21</v>
      </c>
      <c r="E33" s="637">
        <f t="shared" ref="E33:E45" si="1">C33*(D33+1)</f>
        <v>0</v>
      </c>
      <c r="F33" s="328"/>
      <c r="G33" s="329"/>
      <c r="H33" s="329"/>
      <c r="I33" s="217"/>
      <c r="J33" s="557">
        <f t="shared" si="0"/>
        <v>0</v>
      </c>
      <c r="K33" s="1088"/>
      <c r="L33" s="1089"/>
    </row>
    <row r="34" spans="1:14" x14ac:dyDescent="0.2">
      <c r="A34" s="941"/>
      <c r="B34" s="326"/>
      <c r="C34" s="327"/>
      <c r="D34" s="636">
        <v>0.21</v>
      </c>
      <c r="E34" s="637">
        <f t="shared" si="1"/>
        <v>0</v>
      </c>
      <c r="F34" s="328"/>
      <c r="G34" s="329"/>
      <c r="H34" s="329"/>
      <c r="I34" s="217"/>
      <c r="J34" s="557">
        <f t="shared" si="0"/>
        <v>0</v>
      </c>
      <c r="K34" s="1088"/>
      <c r="L34" s="1089"/>
    </row>
    <row r="35" spans="1:14" x14ac:dyDescent="0.2">
      <c r="A35" s="941"/>
      <c r="B35" s="326"/>
      <c r="C35" s="327"/>
      <c r="D35" s="636">
        <v>0.21</v>
      </c>
      <c r="E35" s="637">
        <f t="shared" si="1"/>
        <v>0</v>
      </c>
      <c r="F35" s="328"/>
      <c r="G35" s="329"/>
      <c r="H35" s="329"/>
      <c r="I35" s="217"/>
      <c r="J35" s="557">
        <f t="shared" si="0"/>
        <v>0</v>
      </c>
      <c r="K35" s="1088"/>
      <c r="L35" s="1089"/>
    </row>
    <row r="36" spans="1:14" x14ac:dyDescent="0.2">
      <c r="A36" s="941"/>
      <c r="B36" s="326"/>
      <c r="C36" s="327"/>
      <c r="D36" s="636">
        <v>0.21</v>
      </c>
      <c r="E36" s="637">
        <f t="shared" si="1"/>
        <v>0</v>
      </c>
      <c r="F36" s="328"/>
      <c r="G36" s="329"/>
      <c r="H36" s="329"/>
      <c r="I36" s="217"/>
      <c r="J36" s="557">
        <f t="shared" si="0"/>
        <v>0</v>
      </c>
      <c r="K36" s="1088"/>
      <c r="L36" s="1089"/>
    </row>
    <row r="37" spans="1:14" x14ac:dyDescent="0.2">
      <c r="A37" s="941"/>
      <c r="B37" s="326"/>
      <c r="C37" s="327"/>
      <c r="D37" s="636">
        <v>0.21</v>
      </c>
      <c r="E37" s="637">
        <f t="shared" si="1"/>
        <v>0</v>
      </c>
      <c r="F37" s="328"/>
      <c r="G37" s="329"/>
      <c r="H37" s="329"/>
      <c r="I37" s="217"/>
      <c r="J37" s="557">
        <f t="shared" si="0"/>
        <v>0</v>
      </c>
      <c r="K37" s="1088"/>
      <c r="L37" s="1089"/>
    </row>
    <row r="38" spans="1:14" x14ac:dyDescent="0.2">
      <c r="A38" s="941"/>
      <c r="B38" s="326"/>
      <c r="C38" s="327"/>
      <c r="D38" s="636">
        <v>0.21</v>
      </c>
      <c r="E38" s="637">
        <f>C38*(D38+1)</f>
        <v>0</v>
      </c>
      <c r="F38" s="328"/>
      <c r="G38" s="329"/>
      <c r="H38" s="329"/>
      <c r="I38" s="217"/>
      <c r="J38" s="557">
        <f t="shared" si="0"/>
        <v>0</v>
      </c>
      <c r="K38" s="1088"/>
      <c r="L38" s="1089"/>
    </row>
    <row r="39" spans="1:14" x14ac:dyDescent="0.2">
      <c r="A39" s="941"/>
      <c r="B39" s="326"/>
      <c r="C39" s="327"/>
      <c r="D39" s="636">
        <v>0.21</v>
      </c>
      <c r="E39" s="637">
        <f>C39*(D39+1)</f>
        <v>0</v>
      </c>
      <c r="F39" s="328"/>
      <c r="G39" s="329"/>
      <c r="H39" s="329"/>
      <c r="I39" s="217"/>
      <c r="J39" s="557">
        <f t="shared" si="0"/>
        <v>0</v>
      </c>
      <c r="K39" s="1088"/>
      <c r="L39" s="1089"/>
    </row>
    <row r="40" spans="1:14" x14ac:dyDescent="0.2">
      <c r="A40" s="941"/>
      <c r="B40" s="326"/>
      <c r="C40" s="327"/>
      <c r="D40" s="636">
        <v>0.21</v>
      </c>
      <c r="E40" s="637">
        <f>C40*(D40+1)</f>
        <v>0</v>
      </c>
      <c r="F40" s="328"/>
      <c r="G40" s="329"/>
      <c r="H40" s="329"/>
      <c r="I40" s="217"/>
      <c r="J40" s="557">
        <f t="shared" si="0"/>
        <v>0</v>
      </c>
      <c r="K40" s="1088"/>
      <c r="L40" s="1089"/>
      <c r="M40" s="275"/>
    </row>
    <row r="41" spans="1:14" x14ac:dyDescent="0.2">
      <c r="A41" s="941"/>
      <c r="B41" s="326"/>
      <c r="C41" s="327"/>
      <c r="D41" s="636">
        <v>0.21</v>
      </c>
      <c r="E41" s="637">
        <f>C41*(D41+1)</f>
        <v>0</v>
      </c>
      <c r="F41" s="328"/>
      <c r="G41" s="329"/>
      <c r="H41" s="329"/>
      <c r="I41" s="217"/>
      <c r="J41" s="557">
        <f t="shared" si="0"/>
        <v>0</v>
      </c>
      <c r="K41" s="1088"/>
      <c r="L41" s="1089"/>
      <c r="M41" s="275"/>
    </row>
    <row r="42" spans="1:14" x14ac:dyDescent="0.2">
      <c r="A42" s="941"/>
      <c r="B42" s="326"/>
      <c r="C42" s="327"/>
      <c r="D42" s="636">
        <v>0.21</v>
      </c>
      <c r="E42" s="637">
        <f t="shared" si="1"/>
        <v>0</v>
      </c>
      <c r="F42" s="328"/>
      <c r="G42" s="329"/>
      <c r="H42" s="329"/>
      <c r="I42" s="217"/>
      <c r="J42" s="557">
        <f t="shared" si="0"/>
        <v>0</v>
      </c>
      <c r="K42" s="1088"/>
      <c r="L42" s="1089"/>
      <c r="N42" s="330"/>
    </row>
    <row r="43" spans="1:14" x14ac:dyDescent="0.2">
      <c r="A43" s="941"/>
      <c r="B43" s="326"/>
      <c r="C43" s="327"/>
      <c r="D43" s="636">
        <v>0.21</v>
      </c>
      <c r="E43" s="637">
        <f t="shared" si="1"/>
        <v>0</v>
      </c>
      <c r="F43" s="328"/>
      <c r="G43" s="329"/>
      <c r="H43" s="329"/>
      <c r="I43" s="217"/>
      <c r="J43" s="557">
        <f t="shared" si="0"/>
        <v>0</v>
      </c>
      <c r="K43" s="1088"/>
      <c r="L43" s="1089"/>
      <c r="M43" s="275"/>
    </row>
    <row r="44" spans="1:14" x14ac:dyDescent="0.2">
      <c r="A44" s="941"/>
      <c r="B44" s="326"/>
      <c r="C44" s="327"/>
      <c r="D44" s="636">
        <v>0.21</v>
      </c>
      <c r="E44" s="637">
        <f t="shared" si="1"/>
        <v>0</v>
      </c>
      <c r="F44" s="328"/>
      <c r="G44" s="329"/>
      <c r="H44" s="329"/>
      <c r="I44" s="217"/>
      <c r="J44" s="557">
        <f t="shared" si="0"/>
        <v>0</v>
      </c>
      <c r="K44" s="1088"/>
      <c r="L44" s="1089"/>
      <c r="M44" s="275"/>
    </row>
    <row r="45" spans="1:14" x14ac:dyDescent="0.2">
      <c r="A45" s="941"/>
      <c r="B45" s="326"/>
      <c r="C45" s="327"/>
      <c r="D45" s="636">
        <v>0.21</v>
      </c>
      <c r="E45" s="637">
        <f t="shared" si="1"/>
        <v>0</v>
      </c>
      <c r="F45" s="328"/>
      <c r="G45" s="329"/>
      <c r="H45" s="329"/>
      <c r="I45" s="217"/>
      <c r="J45" s="557">
        <f t="shared" si="0"/>
        <v>0</v>
      </c>
      <c r="K45" s="1088"/>
      <c r="L45" s="1089"/>
      <c r="M45" s="331"/>
    </row>
    <row r="46" spans="1:14" x14ac:dyDescent="0.2">
      <c r="A46" s="692"/>
      <c r="B46" s="954" t="s">
        <v>245</v>
      </c>
      <c r="C46" s="1069">
        <v>0</v>
      </c>
      <c r="D46" s="1070"/>
      <c r="E46" s="1070"/>
      <c r="F46" s="1070"/>
      <c r="G46" s="1070"/>
      <c r="H46" s="1071"/>
      <c r="I46" s="217"/>
      <c r="J46" s="557">
        <f t="shared" si="0"/>
        <v>0</v>
      </c>
      <c r="K46" s="1088"/>
      <c r="L46" s="1089"/>
      <c r="M46" s="275"/>
    </row>
    <row r="47" spans="1:14" x14ac:dyDescent="0.2">
      <c r="A47" s="165"/>
      <c r="B47" s="166" t="s">
        <v>47</v>
      </c>
      <c r="C47" s="332"/>
      <c r="D47" s="333"/>
      <c r="E47" s="332"/>
      <c r="F47" s="332"/>
      <c r="G47" s="332"/>
      <c r="H47" s="332"/>
      <c r="I47" s="712" t="str">
        <f>IF(J53&gt;0,"lt. ZN","")</f>
        <v/>
      </c>
      <c r="J47" s="239">
        <f>IF(J53=0,SUM(J32:J46),J53)</f>
        <v>0</v>
      </c>
      <c r="K47" s="1090"/>
      <c r="L47" s="1091"/>
    </row>
    <row r="48" spans="1:14" x14ac:dyDescent="0.2">
      <c r="A48" s="1118"/>
      <c r="B48" s="1119"/>
      <c r="C48" s="1119"/>
      <c r="D48" s="1119"/>
      <c r="E48" s="1119"/>
      <c r="F48" s="1119"/>
      <c r="G48" s="1119"/>
      <c r="H48" s="1119"/>
      <c r="I48" s="1119"/>
      <c r="J48" s="1119"/>
      <c r="K48" s="1119"/>
      <c r="L48" s="693"/>
      <c r="M48" s="694"/>
    </row>
    <row r="49" spans="1:16" x14ac:dyDescent="0.2">
      <c r="A49" s="1081" t="s">
        <v>359</v>
      </c>
      <c r="B49" s="1082"/>
      <c r="C49" s="1082"/>
      <c r="D49" s="1082"/>
      <c r="E49" s="1082"/>
      <c r="F49" s="1082"/>
      <c r="G49" s="1082"/>
      <c r="H49" s="1082"/>
      <c r="I49" s="713" t="str">
        <f>IF(J55&gt;0,"lt. ZN","")</f>
        <v/>
      </c>
      <c r="J49" s="695">
        <f>IF(J55=0,SUMIF(G32:G46,"&gt;0,2499",J32:J46)*J20,J55)</f>
        <v>0</v>
      </c>
      <c r="K49" s="1079"/>
      <c r="L49" s="1080"/>
      <c r="M49" s="694"/>
    </row>
    <row r="50" spans="1:16" x14ac:dyDescent="0.2">
      <c r="A50" s="334"/>
      <c r="B50" s="335"/>
      <c r="C50" s="336"/>
      <c r="D50" s="337"/>
      <c r="E50" s="336"/>
      <c r="F50" s="336"/>
      <c r="G50" s="336"/>
      <c r="H50" s="338"/>
      <c r="I50" s="339"/>
      <c r="J50" s="188"/>
      <c r="K50" s="340"/>
      <c r="L50" s="693"/>
      <c r="M50" s="694"/>
      <c r="P50" s="341"/>
    </row>
    <row r="51" spans="1:16" x14ac:dyDescent="0.2">
      <c r="A51" s="342" t="s">
        <v>305</v>
      </c>
      <c r="B51" s="183"/>
      <c r="C51" s="220"/>
      <c r="D51" s="343"/>
      <c r="E51" s="344"/>
      <c r="F51" s="220"/>
      <c r="G51" s="220"/>
      <c r="H51" s="186"/>
      <c r="I51" s="187"/>
      <c r="J51" s="184"/>
      <c r="K51" s="340"/>
      <c r="L51" s="693"/>
      <c r="M51" s="694"/>
    </row>
    <row r="52" spans="1:16" x14ac:dyDescent="0.2">
      <c r="A52" s="182"/>
      <c r="B52" s="183"/>
      <c r="C52" s="220"/>
      <c r="D52" s="343"/>
      <c r="E52" s="220"/>
      <c r="F52" s="220"/>
      <c r="G52" s="220"/>
      <c r="H52" s="186"/>
      <c r="I52" s="187"/>
      <c r="J52" s="184"/>
      <c r="K52" s="340"/>
      <c r="L52" s="693"/>
      <c r="M52" s="694"/>
    </row>
    <row r="53" spans="1:16" x14ac:dyDescent="0.2">
      <c r="A53" s="345"/>
      <c r="B53" s="183"/>
      <c r="C53" s="220"/>
      <c r="D53" s="343"/>
      <c r="E53" s="346" t="s">
        <v>119</v>
      </c>
      <c r="F53" s="347">
        <f>Beginn</f>
        <v>44927</v>
      </c>
      <c r="G53" s="220"/>
      <c r="H53" s="186"/>
      <c r="I53" s="187"/>
      <c r="J53" s="348"/>
      <c r="K53" s="340"/>
      <c r="L53" s="693"/>
      <c r="M53" s="694"/>
    </row>
    <row r="54" spans="1:16" x14ac:dyDescent="0.2">
      <c r="A54" s="349"/>
      <c r="B54" s="183"/>
      <c r="C54" s="220"/>
      <c r="D54" s="343"/>
      <c r="E54" s="220"/>
      <c r="F54" s="220"/>
      <c r="G54" s="220"/>
      <c r="H54" s="186"/>
      <c r="I54" s="187"/>
      <c r="J54" s="184"/>
      <c r="K54" s="340"/>
      <c r="L54" s="693"/>
      <c r="M54" s="694"/>
    </row>
    <row r="55" spans="1:16" x14ac:dyDescent="0.2">
      <c r="A55" s="350"/>
      <c r="B55" s="183"/>
      <c r="C55" s="220"/>
      <c r="D55" s="343"/>
      <c r="E55" s="350" t="s">
        <v>364</v>
      </c>
      <c r="F55" s="347">
        <f>Beginn</f>
        <v>44927</v>
      </c>
      <c r="G55" s="220"/>
      <c r="H55" s="186"/>
      <c r="I55" s="187"/>
      <c r="J55" s="351"/>
      <c r="K55" s="340"/>
      <c r="L55" s="693"/>
      <c r="M55" s="694"/>
    </row>
    <row r="56" spans="1:16" x14ac:dyDescent="0.2">
      <c r="A56" s="176"/>
      <c r="B56" s="177"/>
      <c r="C56" s="352"/>
      <c r="D56" s="353"/>
      <c r="E56" s="352"/>
      <c r="F56" s="352"/>
      <c r="G56" s="352"/>
      <c r="H56" s="180"/>
      <c r="I56" s="181"/>
      <c r="J56" s="178"/>
      <c r="K56" s="354"/>
      <c r="L56" s="696"/>
      <c r="M56" s="694"/>
    </row>
    <row r="57" spans="1:16" ht="16.5" customHeight="1" x14ac:dyDescent="0.2">
      <c r="A57" s="172"/>
      <c r="B57" s="162"/>
      <c r="C57" s="162"/>
      <c r="D57" s="162"/>
      <c r="E57" s="162"/>
      <c r="F57" s="162"/>
      <c r="G57" s="162"/>
      <c r="H57" s="162"/>
      <c r="I57" s="162"/>
      <c r="J57" s="162"/>
      <c r="K57" s="162"/>
      <c r="L57" s="355"/>
    </row>
    <row r="58" spans="1:16" ht="16.5" customHeight="1" x14ac:dyDescent="0.2">
      <c r="A58" s="172"/>
      <c r="B58" s="162"/>
      <c r="C58" s="162"/>
      <c r="D58" s="162"/>
      <c r="E58" s="162"/>
      <c r="F58" s="162"/>
      <c r="G58" s="162"/>
      <c r="H58" s="162"/>
      <c r="I58" s="604"/>
      <c r="J58" s="604"/>
      <c r="K58" s="604"/>
      <c r="L58" s="605"/>
    </row>
    <row r="59" spans="1:16" x14ac:dyDescent="0.2">
      <c r="A59" s="1074"/>
      <c r="B59" s="1075"/>
      <c r="C59" s="1075"/>
      <c r="D59" s="1075"/>
      <c r="E59" s="1075"/>
      <c r="F59" s="1075"/>
      <c r="G59" s="1075"/>
      <c r="H59" s="1075"/>
      <c r="I59" s="1075"/>
      <c r="J59" s="1075"/>
      <c r="K59" s="1075"/>
      <c r="L59" s="1076"/>
    </row>
    <row r="60" spans="1:16" x14ac:dyDescent="0.2">
      <c r="A60" s="941"/>
      <c r="B60" s="326"/>
      <c r="C60" s="327"/>
      <c r="D60" s="636">
        <v>0.21</v>
      </c>
      <c r="E60" s="637">
        <f>C60*(D60+1)</f>
        <v>0</v>
      </c>
      <c r="F60" s="328"/>
      <c r="G60" s="329"/>
      <c r="H60" s="329"/>
      <c r="I60" s="217"/>
      <c r="J60" s="557">
        <f t="shared" ref="J60:J74" si="2">(E60*F60*G60*H60)+I60</f>
        <v>0</v>
      </c>
      <c r="K60" s="1086">
        <f>K32+366</f>
        <v>45293</v>
      </c>
      <c r="L60" s="1087"/>
    </row>
    <row r="61" spans="1:16" x14ac:dyDescent="0.2">
      <c r="A61" s="941"/>
      <c r="B61" s="326"/>
      <c r="C61" s="217"/>
      <c r="D61" s="636">
        <v>0.21</v>
      </c>
      <c r="E61" s="637">
        <f t="shared" ref="E61:E73" si="3">C61*(D61+1)</f>
        <v>0</v>
      </c>
      <c r="F61" s="328"/>
      <c r="G61" s="329"/>
      <c r="H61" s="329"/>
      <c r="I61" s="217"/>
      <c r="J61" s="557">
        <f t="shared" si="2"/>
        <v>0</v>
      </c>
      <c r="K61" s="1088"/>
      <c r="L61" s="1089"/>
    </row>
    <row r="62" spans="1:16" x14ac:dyDescent="0.2">
      <c r="A62" s="941"/>
      <c r="B62" s="326"/>
      <c r="C62" s="217"/>
      <c r="D62" s="636">
        <v>0.21</v>
      </c>
      <c r="E62" s="637">
        <f t="shared" si="3"/>
        <v>0</v>
      </c>
      <c r="F62" s="328"/>
      <c r="G62" s="329"/>
      <c r="H62" s="329"/>
      <c r="I62" s="217"/>
      <c r="J62" s="557">
        <f t="shared" si="2"/>
        <v>0</v>
      </c>
      <c r="K62" s="1088"/>
      <c r="L62" s="1089"/>
    </row>
    <row r="63" spans="1:16" x14ac:dyDescent="0.2">
      <c r="A63" s="941"/>
      <c r="B63" s="326"/>
      <c r="C63" s="217"/>
      <c r="D63" s="636">
        <v>0.21</v>
      </c>
      <c r="E63" s="637">
        <f t="shared" si="3"/>
        <v>0</v>
      </c>
      <c r="F63" s="328"/>
      <c r="G63" s="329"/>
      <c r="H63" s="329"/>
      <c r="I63" s="217"/>
      <c r="J63" s="557">
        <f t="shared" si="2"/>
        <v>0</v>
      </c>
      <c r="K63" s="1088"/>
      <c r="L63" s="1089"/>
    </row>
    <row r="64" spans="1:16" x14ac:dyDescent="0.2">
      <c r="A64" s="941"/>
      <c r="B64" s="326"/>
      <c r="C64" s="217"/>
      <c r="D64" s="636">
        <v>0.21</v>
      </c>
      <c r="E64" s="637">
        <f t="shared" si="3"/>
        <v>0</v>
      </c>
      <c r="F64" s="328"/>
      <c r="G64" s="329"/>
      <c r="H64" s="329"/>
      <c r="I64" s="217"/>
      <c r="J64" s="557">
        <f t="shared" si="2"/>
        <v>0</v>
      </c>
      <c r="K64" s="1088"/>
      <c r="L64" s="1089"/>
    </row>
    <row r="65" spans="1:13" x14ac:dyDescent="0.2">
      <c r="A65" s="941"/>
      <c r="B65" s="326"/>
      <c r="C65" s="217"/>
      <c r="D65" s="636">
        <v>0.21</v>
      </c>
      <c r="E65" s="637">
        <f>C65*(D65+1)</f>
        <v>0</v>
      </c>
      <c r="F65" s="328"/>
      <c r="G65" s="329"/>
      <c r="H65" s="329"/>
      <c r="I65" s="217"/>
      <c r="J65" s="557">
        <f t="shared" si="2"/>
        <v>0</v>
      </c>
      <c r="K65" s="1088"/>
      <c r="L65" s="1089"/>
    </row>
    <row r="66" spans="1:13" x14ac:dyDescent="0.2">
      <c r="A66" s="941"/>
      <c r="B66" s="326"/>
      <c r="C66" s="217"/>
      <c r="D66" s="636">
        <v>0.21</v>
      </c>
      <c r="E66" s="637">
        <f>C66*(D66+1)</f>
        <v>0</v>
      </c>
      <c r="F66" s="328"/>
      <c r="G66" s="329"/>
      <c r="H66" s="329"/>
      <c r="I66" s="217"/>
      <c r="J66" s="557">
        <f t="shared" si="2"/>
        <v>0</v>
      </c>
      <c r="K66" s="1088"/>
      <c r="L66" s="1089"/>
    </row>
    <row r="67" spans="1:13" x14ac:dyDescent="0.2">
      <c r="A67" s="941"/>
      <c r="B67" s="326"/>
      <c r="C67" s="217"/>
      <c r="D67" s="636">
        <v>0.21</v>
      </c>
      <c r="E67" s="637">
        <f>C67*(D67+1)</f>
        <v>0</v>
      </c>
      <c r="F67" s="328"/>
      <c r="G67" s="329"/>
      <c r="H67" s="329"/>
      <c r="I67" s="217"/>
      <c r="J67" s="557">
        <f t="shared" si="2"/>
        <v>0</v>
      </c>
      <c r="K67" s="1088"/>
      <c r="L67" s="1089"/>
    </row>
    <row r="68" spans="1:13" x14ac:dyDescent="0.2">
      <c r="A68" s="941"/>
      <c r="B68" s="326"/>
      <c r="C68" s="217"/>
      <c r="D68" s="636">
        <v>0.21</v>
      </c>
      <c r="E68" s="637">
        <f>C68*(D68+1)</f>
        <v>0</v>
      </c>
      <c r="F68" s="328"/>
      <c r="G68" s="329"/>
      <c r="H68" s="329"/>
      <c r="I68" s="217"/>
      <c r="J68" s="557">
        <f t="shared" si="2"/>
        <v>0</v>
      </c>
      <c r="K68" s="1088"/>
      <c r="L68" s="1089"/>
      <c r="M68" s="275"/>
    </row>
    <row r="69" spans="1:13" x14ac:dyDescent="0.2">
      <c r="A69" s="941"/>
      <c r="B69" s="326"/>
      <c r="C69" s="217"/>
      <c r="D69" s="636">
        <v>0.21</v>
      </c>
      <c r="E69" s="637">
        <f>C69*(D69+1)</f>
        <v>0</v>
      </c>
      <c r="F69" s="328"/>
      <c r="G69" s="329"/>
      <c r="H69" s="329"/>
      <c r="I69" s="217"/>
      <c r="J69" s="557">
        <f t="shared" si="2"/>
        <v>0</v>
      </c>
      <c r="K69" s="1088"/>
      <c r="L69" s="1089"/>
      <c r="M69" s="275"/>
    </row>
    <row r="70" spans="1:13" x14ac:dyDescent="0.2">
      <c r="A70" s="941"/>
      <c r="B70" s="326"/>
      <c r="C70" s="217"/>
      <c r="D70" s="636">
        <v>0.21</v>
      </c>
      <c r="E70" s="637">
        <f t="shared" si="3"/>
        <v>0</v>
      </c>
      <c r="F70" s="328"/>
      <c r="G70" s="329"/>
      <c r="H70" s="329"/>
      <c r="I70" s="217"/>
      <c r="J70" s="557">
        <f t="shared" si="2"/>
        <v>0</v>
      </c>
      <c r="K70" s="1088"/>
      <c r="L70" s="1089"/>
    </row>
    <row r="71" spans="1:13" x14ac:dyDescent="0.2">
      <c r="A71" s="941"/>
      <c r="B71" s="326"/>
      <c r="C71" s="217"/>
      <c r="D71" s="636">
        <v>0.21</v>
      </c>
      <c r="E71" s="637">
        <f t="shared" si="3"/>
        <v>0</v>
      </c>
      <c r="F71" s="328"/>
      <c r="G71" s="329"/>
      <c r="H71" s="329"/>
      <c r="I71" s="217"/>
      <c r="J71" s="557">
        <f t="shared" si="2"/>
        <v>0</v>
      </c>
      <c r="K71" s="1088"/>
      <c r="L71" s="1089"/>
    </row>
    <row r="72" spans="1:13" x14ac:dyDescent="0.2">
      <c r="A72" s="941"/>
      <c r="B72" s="326"/>
      <c r="C72" s="217"/>
      <c r="D72" s="636">
        <v>0.21</v>
      </c>
      <c r="E72" s="637">
        <f t="shared" si="3"/>
        <v>0</v>
      </c>
      <c r="F72" s="328"/>
      <c r="G72" s="329"/>
      <c r="H72" s="329"/>
      <c r="I72" s="217"/>
      <c r="J72" s="557">
        <f t="shared" si="2"/>
        <v>0</v>
      </c>
      <c r="K72" s="1088"/>
      <c r="L72" s="1089"/>
      <c r="M72" s="331"/>
    </row>
    <row r="73" spans="1:13" x14ac:dyDescent="0.2">
      <c r="A73" s="941"/>
      <c r="B73" s="326"/>
      <c r="C73" s="217"/>
      <c r="D73" s="636">
        <v>0.21</v>
      </c>
      <c r="E73" s="637">
        <f t="shared" si="3"/>
        <v>0</v>
      </c>
      <c r="F73" s="328"/>
      <c r="G73" s="329"/>
      <c r="H73" s="329"/>
      <c r="I73" s="217"/>
      <c r="J73" s="557">
        <f t="shared" si="2"/>
        <v>0</v>
      </c>
      <c r="K73" s="1088"/>
      <c r="L73" s="1089"/>
      <c r="M73" s="331"/>
    </row>
    <row r="74" spans="1:13" x14ac:dyDescent="0.2">
      <c r="A74" s="692"/>
      <c r="B74" s="954" t="s">
        <v>245</v>
      </c>
      <c r="C74" s="1069">
        <v>0</v>
      </c>
      <c r="D74" s="1070"/>
      <c r="E74" s="1070"/>
      <c r="F74" s="1070"/>
      <c r="G74" s="1070"/>
      <c r="H74" s="1071"/>
      <c r="I74" s="217"/>
      <c r="J74" s="557">
        <f t="shared" si="2"/>
        <v>0</v>
      </c>
      <c r="K74" s="1088"/>
      <c r="L74" s="1089"/>
      <c r="M74" s="275"/>
    </row>
    <row r="75" spans="1:13" x14ac:dyDescent="0.2">
      <c r="A75" s="165"/>
      <c r="B75" s="166" t="s">
        <v>47</v>
      </c>
      <c r="C75" s="167"/>
      <c r="D75" s="168"/>
      <c r="E75" s="167"/>
      <c r="F75" s="167"/>
      <c r="G75" s="167"/>
      <c r="H75" s="169"/>
      <c r="I75" s="712" t="str">
        <f>IF(J81&gt;0,"lt. ZN","")</f>
        <v/>
      </c>
      <c r="J75" s="171">
        <f>IF(J81=0,SUM(J60:J74),J81)</f>
        <v>0</v>
      </c>
      <c r="K75" s="1090"/>
      <c r="L75" s="1091"/>
    </row>
    <row r="76" spans="1:13" x14ac:dyDescent="0.2">
      <c r="A76" s="1118"/>
      <c r="B76" s="1119"/>
      <c r="C76" s="1119"/>
      <c r="D76" s="1119"/>
      <c r="E76" s="1119"/>
      <c r="F76" s="1119"/>
      <c r="G76" s="1119"/>
      <c r="H76" s="1119"/>
      <c r="I76" s="1119"/>
      <c r="J76" s="1119"/>
      <c r="K76" s="1119"/>
      <c r="L76" s="697"/>
      <c r="M76" s="433"/>
    </row>
    <row r="77" spans="1:13" x14ac:dyDescent="0.2">
      <c r="A77" s="1081" t="s">
        <v>359</v>
      </c>
      <c r="B77" s="1082"/>
      <c r="C77" s="1082"/>
      <c r="D77" s="1082"/>
      <c r="E77" s="1082"/>
      <c r="F77" s="1082"/>
      <c r="G77" s="1082"/>
      <c r="H77" s="1082"/>
      <c r="I77" s="713" t="str">
        <f>IF(J83&gt;0,"lt. ZN","")</f>
        <v/>
      </c>
      <c r="J77" s="698">
        <f>IF(J83=0,SUMIF(G60:G74,"&gt;0,2499",J60:J74)*J20,J83)</f>
        <v>0</v>
      </c>
      <c r="K77" s="1072"/>
      <c r="L77" s="1073"/>
      <c r="M77" s="433"/>
    </row>
    <row r="78" spans="1:13" x14ac:dyDescent="0.2">
      <c r="A78" s="334"/>
      <c r="B78" s="335"/>
      <c r="C78" s="336"/>
      <c r="D78" s="337"/>
      <c r="E78" s="336"/>
      <c r="F78" s="336"/>
      <c r="G78" s="336"/>
      <c r="H78" s="338"/>
      <c r="I78" s="339"/>
      <c r="J78" s="188"/>
      <c r="K78" s="340"/>
      <c r="L78" s="693"/>
      <c r="M78" s="433"/>
    </row>
    <row r="79" spans="1:13" x14ac:dyDescent="0.2">
      <c r="A79" s="342" t="s">
        <v>305</v>
      </c>
      <c r="B79" s="183"/>
      <c r="C79" s="220"/>
      <c r="D79" s="343"/>
      <c r="E79" s="344"/>
      <c r="F79" s="220"/>
      <c r="G79" s="220"/>
      <c r="H79" s="186"/>
      <c r="I79" s="187"/>
      <c r="J79" s="184"/>
      <c r="K79" s="340"/>
      <c r="L79" s="693"/>
      <c r="M79" s="433"/>
    </row>
    <row r="80" spans="1:13" x14ac:dyDescent="0.2">
      <c r="A80" s="182"/>
      <c r="B80" s="183"/>
      <c r="C80" s="220"/>
      <c r="D80" s="343"/>
      <c r="E80" s="220"/>
      <c r="F80" s="220"/>
      <c r="G80" s="220"/>
      <c r="H80" s="186"/>
      <c r="I80" s="187"/>
      <c r="J80" s="184"/>
      <c r="K80" s="340"/>
      <c r="L80" s="693"/>
      <c r="M80" s="433"/>
    </row>
    <row r="81" spans="1:13" x14ac:dyDescent="0.2">
      <c r="A81" s="345"/>
      <c r="B81" s="183"/>
      <c r="C81" s="220"/>
      <c r="D81" s="343"/>
      <c r="E81" s="346" t="s">
        <v>119</v>
      </c>
      <c r="F81" s="347">
        <f>K60</f>
        <v>45293</v>
      </c>
      <c r="G81" s="220"/>
      <c r="H81" s="186"/>
      <c r="I81" s="187"/>
      <c r="J81" s="358"/>
      <c r="K81" s="340"/>
      <c r="L81" s="693"/>
      <c r="M81" s="433"/>
    </row>
    <row r="82" spans="1:13" x14ac:dyDescent="0.2">
      <c r="A82" s="349"/>
      <c r="B82" s="183"/>
      <c r="C82" s="220"/>
      <c r="D82" s="343"/>
      <c r="E82" s="220"/>
      <c r="F82" s="220"/>
      <c r="G82" s="220"/>
      <c r="H82" s="186"/>
      <c r="I82" s="187"/>
      <c r="J82" s="184"/>
      <c r="K82" s="340"/>
      <c r="L82" s="693"/>
      <c r="M82" s="433"/>
    </row>
    <row r="83" spans="1:13" x14ac:dyDescent="0.2">
      <c r="A83" s="350"/>
      <c r="B83" s="183"/>
      <c r="C83" s="220"/>
      <c r="D83" s="343"/>
      <c r="E83" s="350" t="s">
        <v>364</v>
      </c>
      <c r="F83" s="347">
        <f>K60</f>
        <v>45293</v>
      </c>
      <c r="G83" s="220"/>
      <c r="H83" s="186"/>
      <c r="I83" s="187"/>
      <c r="J83" s="351"/>
      <c r="K83" s="340"/>
      <c r="L83" s="693"/>
      <c r="M83" s="433"/>
    </row>
    <row r="84" spans="1:13" x14ac:dyDescent="0.2">
      <c r="A84" s="176"/>
      <c r="B84" s="177"/>
      <c r="C84" s="352"/>
      <c r="D84" s="353"/>
      <c r="E84" s="352"/>
      <c r="F84" s="352"/>
      <c r="G84" s="352"/>
      <c r="H84" s="180"/>
      <c r="I84" s="181"/>
      <c r="J84" s="178"/>
      <c r="K84" s="354"/>
      <c r="L84" s="696"/>
      <c r="M84" s="433"/>
    </row>
    <row r="85" spans="1:13" x14ac:dyDescent="0.2">
      <c r="A85" s="301"/>
      <c r="B85" s="615"/>
      <c r="C85" s="615"/>
      <c r="D85" s="615"/>
      <c r="E85" s="615"/>
      <c r="F85" s="615"/>
      <c r="G85" s="615"/>
      <c r="H85" s="615"/>
      <c r="I85" s="1077" t="s">
        <v>384</v>
      </c>
      <c r="J85" s="1077"/>
      <c r="K85" s="1077"/>
      <c r="L85" s="1078"/>
    </row>
    <row r="86" spans="1:13" x14ac:dyDescent="0.2">
      <c r="A86" s="1074"/>
      <c r="B86" s="1075"/>
      <c r="C86" s="1075"/>
      <c r="D86" s="1075"/>
      <c r="E86" s="1075"/>
      <c r="F86" s="1075"/>
      <c r="G86" s="1075"/>
      <c r="H86" s="1075"/>
      <c r="I86" s="1075"/>
      <c r="J86" s="1075"/>
      <c r="K86" s="1075"/>
      <c r="L86" s="1076"/>
    </row>
    <row r="87" spans="1:13" x14ac:dyDescent="0.2">
      <c r="A87" s="941"/>
      <c r="B87" s="326"/>
      <c r="C87" s="327"/>
      <c r="D87" s="636">
        <v>0.21</v>
      </c>
      <c r="E87" s="637">
        <f>C87*(D87+1)</f>
        <v>0</v>
      </c>
      <c r="F87" s="328"/>
      <c r="G87" s="329"/>
      <c r="H87" s="329"/>
      <c r="I87" s="217"/>
      <c r="J87" s="557">
        <f t="shared" ref="J87:J101" si="4">(E87*F87*G87*H87)+I87</f>
        <v>0</v>
      </c>
      <c r="K87" s="1086">
        <f>K60+366</f>
        <v>45659</v>
      </c>
      <c r="L87" s="1087"/>
    </row>
    <row r="88" spans="1:13" x14ac:dyDescent="0.2">
      <c r="A88" s="941"/>
      <c r="B88" s="326"/>
      <c r="C88" s="217"/>
      <c r="D88" s="636">
        <v>0.21</v>
      </c>
      <c r="E88" s="637">
        <f t="shared" ref="E88:E100" si="5">C88*(D88+1)</f>
        <v>0</v>
      </c>
      <c r="F88" s="328"/>
      <c r="G88" s="329"/>
      <c r="H88" s="329"/>
      <c r="I88" s="217"/>
      <c r="J88" s="557">
        <f t="shared" si="4"/>
        <v>0</v>
      </c>
      <c r="K88" s="1088"/>
      <c r="L88" s="1089"/>
    </row>
    <row r="89" spans="1:13" x14ac:dyDescent="0.2">
      <c r="A89" s="941"/>
      <c r="B89" s="326"/>
      <c r="C89" s="217"/>
      <c r="D89" s="636">
        <v>0.21</v>
      </c>
      <c r="E89" s="637">
        <f t="shared" si="5"/>
        <v>0</v>
      </c>
      <c r="F89" s="328"/>
      <c r="G89" s="329"/>
      <c r="H89" s="329"/>
      <c r="I89" s="217"/>
      <c r="J89" s="557">
        <f t="shared" si="4"/>
        <v>0</v>
      </c>
      <c r="K89" s="1088"/>
      <c r="L89" s="1089"/>
    </row>
    <row r="90" spans="1:13" x14ac:dyDescent="0.2">
      <c r="A90" s="941"/>
      <c r="B90" s="326"/>
      <c r="C90" s="217"/>
      <c r="D90" s="636">
        <v>0.21</v>
      </c>
      <c r="E90" s="637">
        <f t="shared" si="5"/>
        <v>0</v>
      </c>
      <c r="F90" s="328"/>
      <c r="G90" s="329"/>
      <c r="H90" s="329"/>
      <c r="I90" s="217"/>
      <c r="J90" s="557">
        <f t="shared" si="4"/>
        <v>0</v>
      </c>
      <c r="K90" s="1088"/>
      <c r="L90" s="1089"/>
    </row>
    <row r="91" spans="1:13" x14ac:dyDescent="0.2">
      <c r="A91" s="941"/>
      <c r="B91" s="326"/>
      <c r="C91" s="217"/>
      <c r="D91" s="636">
        <v>0.21</v>
      </c>
      <c r="E91" s="637">
        <f t="shared" si="5"/>
        <v>0</v>
      </c>
      <c r="F91" s="328"/>
      <c r="G91" s="329"/>
      <c r="H91" s="329"/>
      <c r="I91" s="217"/>
      <c r="J91" s="557">
        <f t="shared" si="4"/>
        <v>0</v>
      </c>
      <c r="K91" s="1088"/>
      <c r="L91" s="1089"/>
    </row>
    <row r="92" spans="1:13" x14ac:dyDescent="0.2">
      <c r="A92" s="941"/>
      <c r="B92" s="326"/>
      <c r="C92" s="217"/>
      <c r="D92" s="636">
        <v>0.21</v>
      </c>
      <c r="E92" s="637">
        <f>C92*(D92+1)</f>
        <v>0</v>
      </c>
      <c r="F92" s="328"/>
      <c r="G92" s="329"/>
      <c r="H92" s="329"/>
      <c r="I92" s="217"/>
      <c r="J92" s="557">
        <f t="shared" si="4"/>
        <v>0</v>
      </c>
      <c r="K92" s="1088"/>
      <c r="L92" s="1089"/>
    </row>
    <row r="93" spans="1:13" x14ac:dyDescent="0.2">
      <c r="A93" s="941"/>
      <c r="B93" s="326"/>
      <c r="C93" s="217"/>
      <c r="D93" s="636">
        <v>0.21</v>
      </c>
      <c r="E93" s="637">
        <f>C93*(D93+1)</f>
        <v>0</v>
      </c>
      <c r="F93" s="328"/>
      <c r="G93" s="329"/>
      <c r="H93" s="329"/>
      <c r="I93" s="217"/>
      <c r="J93" s="557">
        <f t="shared" si="4"/>
        <v>0</v>
      </c>
      <c r="K93" s="1088"/>
      <c r="L93" s="1089"/>
    </row>
    <row r="94" spans="1:13" x14ac:dyDescent="0.2">
      <c r="A94" s="941"/>
      <c r="B94" s="326"/>
      <c r="C94" s="217"/>
      <c r="D94" s="636">
        <v>0.21</v>
      </c>
      <c r="E94" s="637">
        <f>C94*(D94+1)</f>
        <v>0</v>
      </c>
      <c r="F94" s="328"/>
      <c r="G94" s="329"/>
      <c r="H94" s="329"/>
      <c r="I94" s="217"/>
      <c r="J94" s="557">
        <f t="shared" si="4"/>
        <v>0</v>
      </c>
      <c r="K94" s="1088"/>
      <c r="L94" s="1089"/>
    </row>
    <row r="95" spans="1:13" x14ac:dyDescent="0.2">
      <c r="A95" s="941"/>
      <c r="B95" s="326"/>
      <c r="C95" s="217"/>
      <c r="D95" s="636">
        <v>0.21</v>
      </c>
      <c r="E95" s="637">
        <f>C95*(D95+1)</f>
        <v>0</v>
      </c>
      <c r="F95" s="328"/>
      <c r="G95" s="329"/>
      <c r="H95" s="329"/>
      <c r="I95" s="217"/>
      <c r="J95" s="557">
        <f t="shared" si="4"/>
        <v>0</v>
      </c>
      <c r="K95" s="1088"/>
      <c r="L95" s="1089"/>
      <c r="M95" s="275"/>
    </row>
    <row r="96" spans="1:13" x14ac:dyDescent="0.2">
      <c r="A96" s="941"/>
      <c r="B96" s="326"/>
      <c r="C96" s="217"/>
      <c r="D96" s="636">
        <v>0.21</v>
      </c>
      <c r="E96" s="637">
        <f>C96*(D96+1)</f>
        <v>0</v>
      </c>
      <c r="F96" s="328"/>
      <c r="G96" s="329"/>
      <c r="H96" s="329"/>
      <c r="I96" s="217"/>
      <c r="J96" s="557">
        <f t="shared" si="4"/>
        <v>0</v>
      </c>
      <c r="K96" s="1088"/>
      <c r="L96" s="1089"/>
      <c r="M96" s="275"/>
    </row>
    <row r="97" spans="1:13" x14ac:dyDescent="0.2">
      <c r="A97" s="941"/>
      <c r="B97" s="326"/>
      <c r="C97" s="217"/>
      <c r="D97" s="636">
        <v>0.21</v>
      </c>
      <c r="E97" s="637">
        <f t="shared" si="5"/>
        <v>0</v>
      </c>
      <c r="F97" s="328"/>
      <c r="G97" s="329"/>
      <c r="H97" s="329"/>
      <c r="I97" s="217"/>
      <c r="J97" s="557">
        <f t="shared" si="4"/>
        <v>0</v>
      </c>
      <c r="K97" s="1088"/>
      <c r="L97" s="1089"/>
    </row>
    <row r="98" spans="1:13" x14ac:dyDescent="0.2">
      <c r="A98" s="941"/>
      <c r="B98" s="326"/>
      <c r="C98" s="217"/>
      <c r="D98" s="636">
        <v>0.21</v>
      </c>
      <c r="E98" s="637">
        <f t="shared" si="5"/>
        <v>0</v>
      </c>
      <c r="F98" s="328"/>
      <c r="G98" s="329"/>
      <c r="H98" s="329"/>
      <c r="I98" s="217"/>
      <c r="J98" s="557">
        <f t="shared" si="4"/>
        <v>0</v>
      </c>
      <c r="K98" s="1088"/>
      <c r="L98" s="1089"/>
    </row>
    <row r="99" spans="1:13" x14ac:dyDescent="0.2">
      <c r="A99" s="941"/>
      <c r="B99" s="326"/>
      <c r="C99" s="217"/>
      <c r="D99" s="636">
        <v>0.21</v>
      </c>
      <c r="E99" s="637">
        <f t="shared" si="5"/>
        <v>0</v>
      </c>
      <c r="F99" s="328"/>
      <c r="G99" s="329"/>
      <c r="H99" s="329"/>
      <c r="I99" s="217"/>
      <c r="J99" s="557">
        <f t="shared" si="4"/>
        <v>0</v>
      </c>
      <c r="K99" s="1088"/>
      <c r="L99" s="1089"/>
      <c r="M99" s="331"/>
    </row>
    <row r="100" spans="1:13" ht="13.5" customHeight="1" x14ac:dyDescent="0.2">
      <c r="A100" s="941"/>
      <c r="B100" s="326"/>
      <c r="C100" s="217"/>
      <c r="D100" s="636">
        <v>0.21</v>
      </c>
      <c r="E100" s="637">
        <f t="shared" si="5"/>
        <v>0</v>
      </c>
      <c r="F100" s="328"/>
      <c r="G100" s="329"/>
      <c r="H100" s="329"/>
      <c r="I100" s="217"/>
      <c r="J100" s="557">
        <f t="shared" si="4"/>
        <v>0</v>
      </c>
      <c r="K100" s="1088"/>
      <c r="L100" s="1089"/>
      <c r="M100" s="331"/>
    </row>
    <row r="101" spans="1:13" x14ac:dyDescent="0.2">
      <c r="A101" s="692"/>
      <c r="B101" s="954" t="s">
        <v>245</v>
      </c>
      <c r="C101" s="1069">
        <v>0</v>
      </c>
      <c r="D101" s="1070"/>
      <c r="E101" s="1070"/>
      <c r="F101" s="1070"/>
      <c r="G101" s="1070"/>
      <c r="H101" s="1071"/>
      <c r="I101" s="217"/>
      <c r="J101" s="557">
        <f t="shared" si="4"/>
        <v>0</v>
      </c>
      <c r="K101" s="1088"/>
      <c r="L101" s="1089"/>
      <c r="M101" s="275"/>
    </row>
    <row r="102" spans="1:13" x14ac:dyDescent="0.2">
      <c r="A102" s="165"/>
      <c r="B102" s="166" t="s">
        <v>47</v>
      </c>
      <c r="C102" s="167"/>
      <c r="D102" s="168"/>
      <c r="E102" s="167"/>
      <c r="F102" s="167"/>
      <c r="G102" s="167"/>
      <c r="H102" s="169">
        <f>IF(J108&gt;0,"lt. ZN",0)</f>
        <v>0</v>
      </c>
      <c r="I102" s="712" t="str">
        <f>IF(J108&gt;0,"lt. ZN","")</f>
        <v/>
      </c>
      <c r="J102" s="171">
        <f>IF(J108=0,SUM(J87:J101),J108)</f>
        <v>0</v>
      </c>
      <c r="K102" s="1090"/>
      <c r="L102" s="1091"/>
    </row>
    <row r="103" spans="1:13" x14ac:dyDescent="0.2">
      <c r="A103" s="334"/>
      <c r="B103" s="335"/>
      <c r="C103" s="188"/>
      <c r="D103" s="356"/>
      <c r="E103" s="188"/>
      <c r="F103" s="188"/>
      <c r="G103" s="188"/>
      <c r="H103" s="338"/>
      <c r="I103" s="339"/>
      <c r="J103" s="188"/>
      <c r="K103" s="357"/>
      <c r="L103" s="697"/>
      <c r="M103" s="699"/>
    </row>
    <row r="104" spans="1:13" x14ac:dyDescent="0.2">
      <c r="A104" s="657" t="s">
        <v>359</v>
      </c>
      <c r="B104" s="644"/>
      <c r="C104" s="644"/>
      <c r="D104" s="644"/>
      <c r="E104" s="644"/>
      <c r="F104" s="644"/>
      <c r="G104" s="644"/>
      <c r="H104" s="644"/>
      <c r="I104" s="713" t="str">
        <f>IF(J110&gt;0,"lt. ZN","")</f>
        <v/>
      </c>
      <c r="J104" s="700">
        <f>IF(J110=0,SUMIF(G87:G101,"&gt;0,2499",J87:J101)*J20,J110)</f>
        <v>0</v>
      </c>
      <c r="K104" s="1072"/>
      <c r="L104" s="1073"/>
      <c r="M104" s="699"/>
    </row>
    <row r="105" spans="1:13" x14ac:dyDescent="0.2">
      <c r="A105" s="334"/>
      <c r="B105" s="335"/>
      <c r="C105" s="336"/>
      <c r="D105" s="337"/>
      <c r="E105" s="336"/>
      <c r="F105" s="336"/>
      <c r="G105" s="336"/>
      <c r="H105" s="338"/>
      <c r="I105" s="339"/>
      <c r="J105" s="188"/>
      <c r="K105" s="340"/>
      <c r="L105" s="693"/>
      <c r="M105" s="699"/>
    </row>
    <row r="106" spans="1:13" x14ac:dyDescent="0.2">
      <c r="A106" s="342" t="s">
        <v>305</v>
      </c>
      <c r="B106" s="183"/>
      <c r="C106" s="220"/>
      <c r="D106" s="343"/>
      <c r="E106" s="344"/>
      <c r="F106" s="220"/>
      <c r="G106" s="220"/>
      <c r="H106" s="186"/>
      <c r="I106" s="187"/>
      <c r="J106" s="184"/>
      <c r="K106" s="340"/>
      <c r="L106" s="693"/>
      <c r="M106" s="699"/>
    </row>
    <row r="107" spans="1:13" x14ac:dyDescent="0.2">
      <c r="A107" s="182"/>
      <c r="B107" s="183"/>
      <c r="C107" s="220"/>
      <c r="D107" s="343"/>
      <c r="E107" s="220"/>
      <c r="F107" s="220"/>
      <c r="G107" s="220"/>
      <c r="H107" s="186"/>
      <c r="I107" s="187"/>
      <c r="J107" s="184"/>
      <c r="K107" s="340"/>
      <c r="L107" s="693"/>
      <c r="M107" s="699"/>
    </row>
    <row r="108" spans="1:13" x14ac:dyDescent="0.2">
      <c r="A108" s="345"/>
      <c r="B108" s="183"/>
      <c r="C108" s="220"/>
      <c r="D108" s="343"/>
      <c r="E108" s="346" t="s">
        <v>119</v>
      </c>
      <c r="F108" s="347">
        <f>K87</f>
        <v>45659</v>
      </c>
      <c r="G108" s="220"/>
      <c r="H108" s="186"/>
      <c r="I108" s="187"/>
      <c r="J108" s="358"/>
      <c r="K108" s="340"/>
      <c r="L108" s="693"/>
      <c r="M108" s="699"/>
    </row>
    <row r="109" spans="1:13" x14ac:dyDescent="0.2">
      <c r="A109" s="349"/>
      <c r="B109" s="183"/>
      <c r="C109" s="220"/>
      <c r="D109" s="343"/>
      <c r="E109" s="220"/>
      <c r="F109" s="220"/>
      <c r="G109" s="220"/>
      <c r="H109" s="186"/>
      <c r="I109" s="187"/>
      <c r="J109" s="184"/>
      <c r="K109" s="340"/>
      <c r="L109" s="693"/>
      <c r="M109" s="699"/>
    </row>
    <row r="110" spans="1:13" x14ac:dyDescent="0.2">
      <c r="A110" s="350"/>
      <c r="B110" s="183"/>
      <c r="C110" s="220"/>
      <c r="D110" s="343"/>
      <c r="E110" s="350" t="s">
        <v>364</v>
      </c>
      <c r="F110" s="347">
        <f>K87</f>
        <v>45659</v>
      </c>
      <c r="G110" s="220"/>
      <c r="H110" s="186"/>
      <c r="I110" s="187"/>
      <c r="J110" s="351"/>
      <c r="K110" s="340"/>
      <c r="L110" s="693"/>
      <c r="M110" s="699"/>
    </row>
    <row r="111" spans="1:13" x14ac:dyDescent="0.2">
      <c r="A111" s="176"/>
      <c r="B111" s="177"/>
      <c r="C111" s="352"/>
      <c r="D111" s="353"/>
      <c r="E111" s="352"/>
      <c r="F111" s="352"/>
      <c r="G111" s="352"/>
      <c r="H111" s="180"/>
      <c r="I111" s="181"/>
      <c r="J111" s="178"/>
      <c r="K111" s="354"/>
      <c r="L111" s="696"/>
      <c r="M111" s="699"/>
    </row>
    <row r="112" spans="1:13" x14ac:dyDescent="0.2">
      <c r="A112" s="97"/>
      <c r="B112" s="105"/>
      <c r="C112" s="105"/>
      <c r="D112" s="105"/>
      <c r="E112" s="105"/>
      <c r="F112" s="105"/>
      <c r="G112" s="105"/>
      <c r="H112" s="105"/>
      <c r="I112" s="359"/>
      <c r="J112" s="105"/>
      <c r="K112" s="105"/>
      <c r="L112" s="95"/>
    </row>
    <row r="113" spans="1:13" x14ac:dyDescent="0.2">
      <c r="A113" s="1074"/>
      <c r="B113" s="1075"/>
      <c r="C113" s="1075"/>
      <c r="D113" s="1075"/>
      <c r="E113" s="1075"/>
      <c r="F113" s="1075"/>
      <c r="G113" s="1075"/>
      <c r="H113" s="1075"/>
      <c r="I113" s="1075"/>
      <c r="J113" s="1075"/>
      <c r="K113" s="1075"/>
      <c r="L113" s="1076"/>
    </row>
    <row r="114" spans="1:13" x14ac:dyDescent="0.2">
      <c r="A114" s="941"/>
      <c r="B114" s="326"/>
      <c r="C114" s="327"/>
      <c r="D114" s="636">
        <v>0.21</v>
      </c>
      <c r="E114" s="637">
        <f>C114*(D114+1)</f>
        <v>0</v>
      </c>
      <c r="F114" s="328"/>
      <c r="G114" s="329"/>
      <c r="H114" s="329"/>
      <c r="I114" s="217"/>
      <c r="J114" s="557">
        <f t="shared" ref="J114:J128" si="6">(E114*F114*G114*H114)+I114</f>
        <v>0</v>
      </c>
      <c r="K114" s="1086">
        <f>K87+366</f>
        <v>46025</v>
      </c>
      <c r="L114" s="1087"/>
    </row>
    <row r="115" spans="1:13" x14ac:dyDescent="0.2">
      <c r="A115" s="941"/>
      <c r="B115" s="326"/>
      <c r="C115" s="217"/>
      <c r="D115" s="636">
        <v>0.21</v>
      </c>
      <c r="E115" s="637">
        <f t="shared" ref="E115:E127" si="7">C115*(D115+1)</f>
        <v>0</v>
      </c>
      <c r="F115" s="328"/>
      <c r="G115" s="329"/>
      <c r="H115" s="329"/>
      <c r="I115" s="217"/>
      <c r="J115" s="557">
        <f t="shared" si="6"/>
        <v>0</v>
      </c>
      <c r="K115" s="1088"/>
      <c r="L115" s="1089"/>
    </row>
    <row r="116" spans="1:13" x14ac:dyDescent="0.2">
      <c r="A116" s="941"/>
      <c r="B116" s="326"/>
      <c r="C116" s="217"/>
      <c r="D116" s="636">
        <v>0.21</v>
      </c>
      <c r="E116" s="637">
        <f t="shared" si="7"/>
        <v>0</v>
      </c>
      <c r="F116" s="328"/>
      <c r="G116" s="329"/>
      <c r="H116" s="329"/>
      <c r="I116" s="217"/>
      <c r="J116" s="557">
        <f t="shared" si="6"/>
        <v>0</v>
      </c>
      <c r="K116" s="1088"/>
      <c r="L116" s="1089"/>
    </row>
    <row r="117" spans="1:13" x14ac:dyDescent="0.2">
      <c r="A117" s="941"/>
      <c r="B117" s="326"/>
      <c r="C117" s="217"/>
      <c r="D117" s="636">
        <v>0.21</v>
      </c>
      <c r="E117" s="637">
        <f t="shared" si="7"/>
        <v>0</v>
      </c>
      <c r="F117" s="328"/>
      <c r="G117" s="329"/>
      <c r="H117" s="329"/>
      <c r="I117" s="217"/>
      <c r="J117" s="557">
        <f t="shared" si="6"/>
        <v>0</v>
      </c>
      <c r="K117" s="1088"/>
      <c r="L117" s="1089"/>
    </row>
    <row r="118" spans="1:13" x14ac:dyDescent="0.2">
      <c r="A118" s="941"/>
      <c r="B118" s="326"/>
      <c r="C118" s="217"/>
      <c r="D118" s="636">
        <v>0.21</v>
      </c>
      <c r="E118" s="637">
        <f t="shared" si="7"/>
        <v>0</v>
      </c>
      <c r="F118" s="328"/>
      <c r="G118" s="329"/>
      <c r="H118" s="329"/>
      <c r="I118" s="217"/>
      <c r="J118" s="557">
        <f t="shared" si="6"/>
        <v>0</v>
      </c>
      <c r="K118" s="1088"/>
      <c r="L118" s="1089"/>
    </row>
    <row r="119" spans="1:13" x14ac:dyDescent="0.2">
      <c r="A119" s="941"/>
      <c r="B119" s="326"/>
      <c r="C119" s="217"/>
      <c r="D119" s="636">
        <v>0.21</v>
      </c>
      <c r="E119" s="637">
        <f>C119*(D119+1)</f>
        <v>0</v>
      </c>
      <c r="F119" s="328"/>
      <c r="G119" s="329"/>
      <c r="H119" s="329"/>
      <c r="I119" s="217"/>
      <c r="J119" s="557">
        <f t="shared" si="6"/>
        <v>0</v>
      </c>
      <c r="K119" s="1088"/>
      <c r="L119" s="1089"/>
    </row>
    <row r="120" spans="1:13" x14ac:dyDescent="0.2">
      <c r="A120" s="941"/>
      <c r="B120" s="326"/>
      <c r="C120" s="217"/>
      <c r="D120" s="636">
        <v>0.21</v>
      </c>
      <c r="E120" s="637">
        <f>C120*(D120+1)</f>
        <v>0</v>
      </c>
      <c r="F120" s="328"/>
      <c r="G120" s="329"/>
      <c r="H120" s="329"/>
      <c r="I120" s="217"/>
      <c r="J120" s="557">
        <f t="shared" si="6"/>
        <v>0</v>
      </c>
      <c r="K120" s="1088"/>
      <c r="L120" s="1089"/>
    </row>
    <row r="121" spans="1:13" x14ac:dyDescent="0.2">
      <c r="A121" s="941"/>
      <c r="B121" s="326"/>
      <c r="C121" s="217"/>
      <c r="D121" s="636">
        <v>0.21</v>
      </c>
      <c r="E121" s="637">
        <f>C121*(D121+1)</f>
        <v>0</v>
      </c>
      <c r="F121" s="328"/>
      <c r="G121" s="329"/>
      <c r="H121" s="329"/>
      <c r="I121" s="217"/>
      <c r="J121" s="557">
        <f t="shared" si="6"/>
        <v>0</v>
      </c>
      <c r="K121" s="1088"/>
      <c r="L121" s="1089"/>
    </row>
    <row r="122" spans="1:13" x14ac:dyDescent="0.2">
      <c r="A122" s="941"/>
      <c r="B122" s="326"/>
      <c r="C122" s="217"/>
      <c r="D122" s="636">
        <v>0.21</v>
      </c>
      <c r="E122" s="637">
        <f>C122*(D122+1)</f>
        <v>0</v>
      </c>
      <c r="F122" s="328"/>
      <c r="G122" s="329"/>
      <c r="H122" s="329"/>
      <c r="I122" s="217"/>
      <c r="J122" s="557">
        <f t="shared" si="6"/>
        <v>0</v>
      </c>
      <c r="K122" s="1088"/>
      <c r="L122" s="1089"/>
      <c r="M122" s="275"/>
    </row>
    <row r="123" spans="1:13" x14ac:dyDescent="0.2">
      <c r="A123" s="941"/>
      <c r="B123" s="326"/>
      <c r="C123" s="217"/>
      <c r="D123" s="636">
        <v>0.21</v>
      </c>
      <c r="E123" s="637">
        <f>C123*(D123+1)</f>
        <v>0</v>
      </c>
      <c r="F123" s="328"/>
      <c r="G123" s="329"/>
      <c r="H123" s="329"/>
      <c r="I123" s="217"/>
      <c r="J123" s="557">
        <f t="shared" si="6"/>
        <v>0</v>
      </c>
      <c r="K123" s="1088"/>
      <c r="L123" s="1089"/>
      <c r="M123" s="275"/>
    </row>
    <row r="124" spans="1:13" x14ac:dyDescent="0.2">
      <c r="A124" s="941"/>
      <c r="B124" s="326"/>
      <c r="C124" s="217"/>
      <c r="D124" s="636">
        <v>0.21</v>
      </c>
      <c r="E124" s="637">
        <f t="shared" si="7"/>
        <v>0</v>
      </c>
      <c r="F124" s="328"/>
      <c r="G124" s="329"/>
      <c r="H124" s="329"/>
      <c r="I124" s="217"/>
      <c r="J124" s="557">
        <f t="shared" si="6"/>
        <v>0</v>
      </c>
      <c r="K124" s="1088"/>
      <c r="L124" s="1089"/>
    </row>
    <row r="125" spans="1:13" x14ac:dyDescent="0.2">
      <c r="A125" s="941"/>
      <c r="B125" s="326"/>
      <c r="C125" s="217"/>
      <c r="D125" s="636">
        <v>0.21</v>
      </c>
      <c r="E125" s="637">
        <f t="shared" si="7"/>
        <v>0</v>
      </c>
      <c r="F125" s="328"/>
      <c r="G125" s="329"/>
      <c r="H125" s="329"/>
      <c r="I125" s="217"/>
      <c r="J125" s="557">
        <f t="shared" si="6"/>
        <v>0</v>
      </c>
      <c r="K125" s="1088"/>
      <c r="L125" s="1089"/>
    </row>
    <row r="126" spans="1:13" x14ac:dyDescent="0.2">
      <c r="A126" s="941"/>
      <c r="B126" s="326"/>
      <c r="C126" s="217"/>
      <c r="D126" s="636">
        <v>0.21</v>
      </c>
      <c r="E126" s="637">
        <f t="shared" si="7"/>
        <v>0</v>
      </c>
      <c r="F126" s="328"/>
      <c r="G126" s="329"/>
      <c r="H126" s="329"/>
      <c r="I126" s="217"/>
      <c r="J126" s="557">
        <f t="shared" si="6"/>
        <v>0</v>
      </c>
      <c r="K126" s="1088"/>
      <c r="L126" s="1089"/>
    </row>
    <row r="127" spans="1:13" x14ac:dyDescent="0.2">
      <c r="A127" s="941"/>
      <c r="B127" s="326"/>
      <c r="C127" s="217"/>
      <c r="D127" s="636">
        <v>0.21</v>
      </c>
      <c r="E127" s="637">
        <f t="shared" si="7"/>
        <v>0</v>
      </c>
      <c r="F127" s="328"/>
      <c r="G127" s="329"/>
      <c r="H127" s="329"/>
      <c r="I127" s="217"/>
      <c r="J127" s="557">
        <f t="shared" si="6"/>
        <v>0</v>
      </c>
      <c r="K127" s="1088"/>
      <c r="L127" s="1089"/>
      <c r="M127" s="275"/>
    </row>
    <row r="128" spans="1:13" x14ac:dyDescent="0.2">
      <c r="A128" s="692"/>
      <c r="B128" s="954" t="s">
        <v>245</v>
      </c>
      <c r="C128" s="1069">
        <v>0</v>
      </c>
      <c r="D128" s="1070"/>
      <c r="E128" s="1070"/>
      <c r="F128" s="1070"/>
      <c r="G128" s="1070"/>
      <c r="H128" s="1071"/>
      <c r="I128" s="217"/>
      <c r="J128" s="557">
        <f t="shared" si="6"/>
        <v>0</v>
      </c>
      <c r="K128" s="1088"/>
      <c r="L128" s="1089"/>
      <c r="M128" s="275"/>
    </row>
    <row r="129" spans="1:13" x14ac:dyDescent="0.2">
      <c r="A129" s="165"/>
      <c r="B129" s="166" t="s">
        <v>47</v>
      </c>
      <c r="C129" s="167"/>
      <c r="D129" s="360"/>
      <c r="E129" s="167"/>
      <c r="F129" s="360"/>
      <c r="G129" s="360"/>
      <c r="H129" s="169"/>
      <c r="I129" s="712" t="str">
        <f>IF(J135&gt;0,"lt. ZN","")</f>
        <v/>
      </c>
      <c r="J129" s="171">
        <f>IF(J135=0,SUM(J114:J128),J135)</f>
        <v>0</v>
      </c>
      <c r="K129" s="1090"/>
      <c r="L129" s="1091"/>
    </row>
    <row r="130" spans="1:13" x14ac:dyDescent="0.2">
      <c r="A130" s="334"/>
      <c r="B130" s="335"/>
      <c r="C130" s="188"/>
      <c r="D130" s="361"/>
      <c r="E130" s="188"/>
      <c r="F130" s="361"/>
      <c r="G130" s="361"/>
      <c r="H130" s="338"/>
      <c r="I130" s="339"/>
      <c r="J130" s="188"/>
      <c r="K130" s="357"/>
      <c r="L130" s="697"/>
      <c r="M130" s="699"/>
    </row>
    <row r="131" spans="1:13" x14ac:dyDescent="0.2">
      <c r="A131" s="657" t="s">
        <v>359</v>
      </c>
      <c r="B131" s="644"/>
      <c r="C131" s="644"/>
      <c r="D131" s="644"/>
      <c r="E131" s="644"/>
      <c r="F131" s="644"/>
      <c r="G131" s="644"/>
      <c r="H131" s="644"/>
      <c r="I131" s="713" t="str">
        <f>IF(J137&gt;0,"lt. ZN","")</f>
        <v/>
      </c>
      <c r="J131" s="700">
        <f>IF(J137=0,SUMIF(G114:G128,"&gt;0,2499",J114:J128)*J20,J137)</f>
        <v>0</v>
      </c>
      <c r="K131" s="1072"/>
      <c r="L131" s="1073"/>
      <c r="M131" s="699"/>
    </row>
    <row r="132" spans="1:13" x14ac:dyDescent="0.2">
      <c r="A132" s="334"/>
      <c r="B132" s="335"/>
      <c r="C132" s="336"/>
      <c r="D132" s="337"/>
      <c r="E132" s="336"/>
      <c r="F132" s="336"/>
      <c r="G132" s="336"/>
      <c r="H132" s="338"/>
      <c r="I132" s="339"/>
      <c r="J132" s="188"/>
      <c r="K132" s="340"/>
      <c r="L132" s="693"/>
      <c r="M132" s="699"/>
    </row>
    <row r="133" spans="1:13" x14ac:dyDescent="0.2">
      <c r="A133" s="342" t="s">
        <v>305</v>
      </c>
      <c r="B133" s="183"/>
      <c r="C133" s="220"/>
      <c r="D133" s="343"/>
      <c r="E133" s="344"/>
      <c r="F133" s="220"/>
      <c r="G133" s="220"/>
      <c r="H133" s="186"/>
      <c r="I133" s="187"/>
      <c r="J133" s="184"/>
      <c r="K133" s="340"/>
      <c r="L133" s="693"/>
      <c r="M133" s="699"/>
    </row>
    <row r="134" spans="1:13" x14ac:dyDescent="0.2">
      <c r="A134" s="182"/>
      <c r="B134" s="183"/>
      <c r="C134" s="220"/>
      <c r="D134" s="343"/>
      <c r="E134" s="220"/>
      <c r="F134" s="220"/>
      <c r="G134" s="220"/>
      <c r="H134" s="186"/>
      <c r="I134" s="187"/>
      <c r="J134" s="184"/>
      <c r="K134" s="340"/>
      <c r="L134" s="693"/>
      <c r="M134" s="699"/>
    </row>
    <row r="135" spans="1:13" x14ac:dyDescent="0.2">
      <c r="A135" s="345"/>
      <c r="B135" s="183"/>
      <c r="C135" s="220"/>
      <c r="D135" s="343"/>
      <c r="E135" s="346" t="s">
        <v>119</v>
      </c>
      <c r="F135" s="347">
        <f>K114</f>
        <v>46025</v>
      </c>
      <c r="G135" s="220"/>
      <c r="H135" s="186"/>
      <c r="I135" s="187"/>
      <c r="J135" s="358"/>
      <c r="K135" s="340"/>
      <c r="L135" s="693"/>
      <c r="M135" s="699"/>
    </row>
    <row r="136" spans="1:13" x14ac:dyDescent="0.2">
      <c r="A136" s="349"/>
      <c r="B136" s="183"/>
      <c r="C136" s="220"/>
      <c r="D136" s="343"/>
      <c r="E136" s="220"/>
      <c r="F136" s="220"/>
      <c r="G136" s="220"/>
      <c r="H136" s="186"/>
      <c r="I136" s="187"/>
      <c r="J136" s="184"/>
      <c r="K136" s="340"/>
      <c r="L136" s="693"/>
      <c r="M136" s="699"/>
    </row>
    <row r="137" spans="1:13" x14ac:dyDescent="0.2">
      <c r="A137" s="350"/>
      <c r="B137" s="183"/>
      <c r="C137" s="220"/>
      <c r="D137" s="343"/>
      <c r="E137" s="350" t="s">
        <v>364</v>
      </c>
      <c r="F137" s="347">
        <f>K114</f>
        <v>46025</v>
      </c>
      <c r="G137" s="220"/>
      <c r="H137" s="186"/>
      <c r="I137" s="187"/>
      <c r="J137" s="351"/>
      <c r="K137" s="340"/>
      <c r="L137" s="693"/>
      <c r="M137" s="699"/>
    </row>
    <row r="138" spans="1:13" x14ac:dyDescent="0.2">
      <c r="A138" s="176"/>
      <c r="B138" s="177"/>
      <c r="C138" s="352"/>
      <c r="D138" s="353"/>
      <c r="E138" s="352"/>
      <c r="F138" s="352"/>
      <c r="G138" s="352"/>
      <c r="H138" s="180"/>
      <c r="I138" s="181"/>
      <c r="J138" s="178"/>
      <c r="K138" s="354"/>
      <c r="L138" s="696"/>
      <c r="M138" s="699"/>
    </row>
    <row r="139" spans="1:13" x14ac:dyDescent="0.2">
      <c r="A139" s="334"/>
      <c r="B139" s="335"/>
      <c r="C139" s="336"/>
      <c r="D139" s="337"/>
      <c r="E139" s="336"/>
      <c r="F139" s="336"/>
      <c r="G139" s="336"/>
      <c r="H139" s="338"/>
      <c r="I139" s="339"/>
      <c r="J139" s="188"/>
      <c r="K139" s="357"/>
      <c r="L139" s="697"/>
      <c r="M139" s="699"/>
    </row>
    <row r="140" spans="1:13" x14ac:dyDescent="0.2">
      <c r="A140" s="1074"/>
      <c r="B140" s="1075"/>
      <c r="C140" s="1075"/>
      <c r="D140" s="1075"/>
      <c r="E140" s="1075"/>
      <c r="F140" s="1075"/>
      <c r="G140" s="1075"/>
      <c r="H140" s="1075"/>
      <c r="I140" s="1075"/>
      <c r="J140" s="1075"/>
      <c r="K140" s="1075"/>
      <c r="L140" s="1076"/>
    </row>
    <row r="141" spans="1:13" x14ac:dyDescent="0.2">
      <c r="A141" s="941"/>
      <c r="B141" s="326"/>
      <c r="C141" s="327"/>
      <c r="D141" s="636">
        <v>0.21</v>
      </c>
      <c r="E141" s="637">
        <f>C141*(D141+1)</f>
        <v>0</v>
      </c>
      <c r="F141" s="328"/>
      <c r="G141" s="329"/>
      <c r="H141" s="329"/>
      <c r="I141" s="217"/>
      <c r="J141" s="557">
        <f t="shared" ref="J141:J155" si="8">(E141*F141*G141*H141)+I141</f>
        <v>0</v>
      </c>
      <c r="K141" s="1086">
        <f>K114+366</f>
        <v>46391</v>
      </c>
      <c r="L141" s="1087"/>
    </row>
    <row r="142" spans="1:13" x14ac:dyDescent="0.2">
      <c r="A142" s="941"/>
      <c r="B142" s="326"/>
      <c r="C142" s="217"/>
      <c r="D142" s="636">
        <v>0.21</v>
      </c>
      <c r="E142" s="637">
        <f t="shared" ref="E142:E145" si="9">C142*(D142+1)</f>
        <v>0</v>
      </c>
      <c r="F142" s="328"/>
      <c r="G142" s="329"/>
      <c r="H142" s="329"/>
      <c r="I142" s="217"/>
      <c r="J142" s="557">
        <f t="shared" si="8"/>
        <v>0</v>
      </c>
      <c r="K142" s="1088"/>
      <c r="L142" s="1089"/>
    </row>
    <row r="143" spans="1:13" x14ac:dyDescent="0.2">
      <c r="A143" s="941"/>
      <c r="B143" s="326"/>
      <c r="C143" s="217"/>
      <c r="D143" s="636">
        <v>0.21</v>
      </c>
      <c r="E143" s="637">
        <f t="shared" si="9"/>
        <v>0</v>
      </c>
      <c r="F143" s="328"/>
      <c r="G143" s="329"/>
      <c r="H143" s="329"/>
      <c r="I143" s="217"/>
      <c r="J143" s="557">
        <f t="shared" si="8"/>
        <v>0</v>
      </c>
      <c r="K143" s="1088"/>
      <c r="L143" s="1089"/>
    </row>
    <row r="144" spans="1:13" x14ac:dyDescent="0.2">
      <c r="A144" s="941"/>
      <c r="B144" s="326"/>
      <c r="C144" s="217"/>
      <c r="D144" s="636">
        <v>0.21</v>
      </c>
      <c r="E144" s="637">
        <f t="shared" si="9"/>
        <v>0</v>
      </c>
      <c r="F144" s="328"/>
      <c r="G144" s="329"/>
      <c r="H144" s="329"/>
      <c r="I144" s="217"/>
      <c r="J144" s="557">
        <f t="shared" si="8"/>
        <v>0</v>
      </c>
      <c r="K144" s="1088"/>
      <c r="L144" s="1089"/>
    </row>
    <row r="145" spans="1:13" x14ac:dyDescent="0.2">
      <c r="A145" s="941"/>
      <c r="B145" s="326"/>
      <c r="C145" s="217"/>
      <c r="D145" s="636">
        <v>0.21</v>
      </c>
      <c r="E145" s="637">
        <f t="shared" si="9"/>
        <v>0</v>
      </c>
      <c r="F145" s="328"/>
      <c r="G145" s="329"/>
      <c r="H145" s="329"/>
      <c r="I145" s="217"/>
      <c r="J145" s="557">
        <f t="shared" si="8"/>
        <v>0</v>
      </c>
      <c r="K145" s="1088"/>
      <c r="L145" s="1089"/>
    </row>
    <row r="146" spans="1:13" x14ac:dyDescent="0.2">
      <c r="A146" s="941"/>
      <c r="B146" s="326"/>
      <c r="C146" s="217"/>
      <c r="D146" s="636">
        <v>0.21</v>
      </c>
      <c r="E146" s="637">
        <f>C146*(D146+1)</f>
        <v>0</v>
      </c>
      <c r="F146" s="328"/>
      <c r="G146" s="329"/>
      <c r="H146" s="329"/>
      <c r="I146" s="217"/>
      <c r="J146" s="557">
        <f t="shared" si="8"/>
        <v>0</v>
      </c>
      <c r="K146" s="1088"/>
      <c r="L146" s="1089"/>
    </row>
    <row r="147" spans="1:13" x14ac:dyDescent="0.2">
      <c r="A147" s="941"/>
      <c r="B147" s="326"/>
      <c r="C147" s="217"/>
      <c r="D147" s="636">
        <v>0.21</v>
      </c>
      <c r="E147" s="637">
        <f>C147*(D147+1)</f>
        <v>0</v>
      </c>
      <c r="F147" s="328"/>
      <c r="G147" s="329"/>
      <c r="H147" s="329"/>
      <c r="I147" s="217"/>
      <c r="J147" s="557">
        <f t="shared" si="8"/>
        <v>0</v>
      </c>
      <c r="K147" s="1088"/>
      <c r="L147" s="1089"/>
    </row>
    <row r="148" spans="1:13" x14ac:dyDescent="0.2">
      <c r="A148" s="941"/>
      <c r="B148" s="326"/>
      <c r="C148" s="217"/>
      <c r="D148" s="636">
        <v>0.21</v>
      </c>
      <c r="E148" s="637">
        <f>C148*(D148+1)</f>
        <v>0</v>
      </c>
      <c r="F148" s="328"/>
      <c r="G148" s="329"/>
      <c r="H148" s="329"/>
      <c r="I148" s="217"/>
      <c r="J148" s="557">
        <f t="shared" si="8"/>
        <v>0</v>
      </c>
      <c r="K148" s="1088"/>
      <c r="L148" s="1089"/>
    </row>
    <row r="149" spans="1:13" x14ac:dyDescent="0.2">
      <c r="A149" s="941"/>
      <c r="B149" s="326"/>
      <c r="C149" s="217"/>
      <c r="D149" s="636">
        <v>0.21</v>
      </c>
      <c r="E149" s="637">
        <f>C149*(D149+1)</f>
        <v>0</v>
      </c>
      <c r="F149" s="328"/>
      <c r="G149" s="329"/>
      <c r="H149" s="329"/>
      <c r="I149" s="217"/>
      <c r="J149" s="557">
        <f t="shared" si="8"/>
        <v>0</v>
      </c>
      <c r="K149" s="1088"/>
      <c r="L149" s="1089"/>
      <c r="M149" s="275"/>
    </row>
    <row r="150" spans="1:13" x14ac:dyDescent="0.2">
      <c r="A150" s="941"/>
      <c r="B150" s="326"/>
      <c r="C150" s="217"/>
      <c r="D150" s="636">
        <v>0.21</v>
      </c>
      <c r="E150" s="637">
        <f>C150*(D150+1)</f>
        <v>0</v>
      </c>
      <c r="F150" s="328"/>
      <c r="G150" s="329"/>
      <c r="H150" s="329"/>
      <c r="I150" s="217"/>
      <c r="J150" s="557">
        <f t="shared" si="8"/>
        <v>0</v>
      </c>
      <c r="K150" s="1088"/>
      <c r="L150" s="1089"/>
      <c r="M150" s="275"/>
    </row>
    <row r="151" spans="1:13" x14ac:dyDescent="0.2">
      <c r="A151" s="941"/>
      <c r="B151" s="326"/>
      <c r="C151" s="217"/>
      <c r="D151" s="636">
        <v>0.21</v>
      </c>
      <c r="E151" s="637">
        <f t="shared" ref="E151:E154" si="10">C151*(D151+1)</f>
        <v>0</v>
      </c>
      <c r="F151" s="328"/>
      <c r="G151" s="329"/>
      <c r="H151" s="329"/>
      <c r="I151" s="217"/>
      <c r="J151" s="557">
        <f t="shared" si="8"/>
        <v>0</v>
      </c>
      <c r="K151" s="1088"/>
      <c r="L151" s="1089"/>
      <c r="M151" s="433"/>
    </row>
    <row r="152" spans="1:13" x14ac:dyDescent="0.2">
      <c r="A152" s="941"/>
      <c r="B152" s="326"/>
      <c r="C152" s="217"/>
      <c r="D152" s="636">
        <v>0.21</v>
      </c>
      <c r="E152" s="637">
        <f t="shared" si="10"/>
        <v>0</v>
      </c>
      <c r="F152" s="328"/>
      <c r="G152" s="329"/>
      <c r="H152" s="329"/>
      <c r="I152" s="217"/>
      <c r="J152" s="557">
        <f t="shared" si="8"/>
        <v>0</v>
      </c>
      <c r="K152" s="1088"/>
      <c r="L152" s="1089"/>
    </row>
    <row r="153" spans="1:13" x14ac:dyDescent="0.2">
      <c r="A153" s="941"/>
      <c r="B153" s="326"/>
      <c r="C153" s="217"/>
      <c r="D153" s="636">
        <v>0.21</v>
      </c>
      <c r="E153" s="637">
        <f t="shared" si="10"/>
        <v>0</v>
      </c>
      <c r="F153" s="328"/>
      <c r="G153" s="329"/>
      <c r="H153" s="329"/>
      <c r="I153" s="217"/>
      <c r="J153" s="557">
        <f t="shared" si="8"/>
        <v>0</v>
      </c>
      <c r="K153" s="1088"/>
      <c r="L153" s="1089"/>
    </row>
    <row r="154" spans="1:13" x14ac:dyDescent="0.2">
      <c r="A154" s="941"/>
      <c r="B154" s="326"/>
      <c r="C154" s="217"/>
      <c r="D154" s="636">
        <v>0.21</v>
      </c>
      <c r="E154" s="637">
        <f t="shared" si="10"/>
        <v>0</v>
      </c>
      <c r="F154" s="328"/>
      <c r="G154" s="329"/>
      <c r="H154" s="329"/>
      <c r="I154" s="217"/>
      <c r="J154" s="557">
        <f t="shared" si="8"/>
        <v>0</v>
      </c>
      <c r="K154" s="1088"/>
      <c r="L154" s="1089"/>
      <c r="M154" s="275"/>
    </row>
    <row r="155" spans="1:13" x14ac:dyDescent="0.2">
      <c r="A155" s="692"/>
      <c r="B155" s="954" t="s">
        <v>245</v>
      </c>
      <c r="C155" s="1069">
        <v>0</v>
      </c>
      <c r="D155" s="1070"/>
      <c r="E155" s="1070"/>
      <c r="F155" s="1070"/>
      <c r="G155" s="1070"/>
      <c r="H155" s="1071"/>
      <c r="I155" s="217"/>
      <c r="J155" s="557">
        <f t="shared" si="8"/>
        <v>0</v>
      </c>
      <c r="K155" s="1088"/>
      <c r="L155" s="1089"/>
      <c r="M155" s="275"/>
    </row>
    <row r="156" spans="1:13" x14ac:dyDescent="0.2">
      <c r="A156" s="165"/>
      <c r="B156" s="166" t="s">
        <v>47</v>
      </c>
      <c r="C156" s="167"/>
      <c r="D156" s="360"/>
      <c r="E156" s="167"/>
      <c r="F156" s="360"/>
      <c r="G156" s="360"/>
      <c r="H156" s="169"/>
      <c r="I156" s="170"/>
      <c r="J156" s="171">
        <f>SUM(J141:J155)</f>
        <v>0</v>
      </c>
      <c r="K156" s="1090"/>
      <c r="L156" s="1091"/>
      <c r="M156" s="699"/>
    </row>
    <row r="157" spans="1:13" x14ac:dyDescent="0.2">
      <c r="A157" s="182"/>
      <c r="B157" s="183"/>
      <c r="C157" s="184"/>
      <c r="D157" s="298"/>
      <c r="E157" s="184"/>
      <c r="F157" s="298"/>
      <c r="G157" s="298"/>
      <c r="H157" s="186"/>
      <c r="I157" s="187"/>
      <c r="J157" s="184"/>
      <c r="K157" s="340"/>
      <c r="L157" s="693"/>
      <c r="M157" s="699"/>
    </row>
    <row r="158" spans="1:13" x14ac:dyDescent="0.2">
      <c r="A158" s="1081" t="s">
        <v>359</v>
      </c>
      <c r="B158" s="1082"/>
      <c r="C158" s="1082"/>
      <c r="D158" s="1082"/>
      <c r="E158" s="1082"/>
      <c r="F158" s="1082"/>
      <c r="G158" s="1082"/>
      <c r="H158" s="1082"/>
      <c r="I158" s="1126"/>
      <c r="J158" s="700">
        <f>SUMIF(G141:G155,"&gt;0,2499",J141:J155)*J20</f>
        <v>0</v>
      </c>
      <c r="K158" s="1072"/>
      <c r="L158" s="1073"/>
      <c r="M158" s="699"/>
    </row>
    <row r="159" spans="1:13" x14ac:dyDescent="0.2">
      <c r="A159" s="334"/>
      <c r="B159" s="335"/>
      <c r="C159" s="188"/>
      <c r="D159" s="361"/>
      <c r="E159" s="188"/>
      <c r="F159" s="361"/>
      <c r="G159" s="361"/>
      <c r="H159" s="338"/>
      <c r="I159" s="339"/>
      <c r="J159" s="188"/>
      <c r="K159" s="357"/>
      <c r="L159" s="697"/>
      <c r="M159" s="699"/>
    </row>
    <row r="160" spans="1:13" x14ac:dyDescent="0.2">
      <c r="A160" s="384"/>
      <c r="B160" s="135"/>
      <c r="C160" s="214"/>
      <c r="D160" s="135"/>
      <c r="E160" s="214"/>
      <c r="F160" s="135"/>
      <c r="G160" s="135"/>
      <c r="H160" s="135"/>
      <c r="I160" s="135"/>
      <c r="J160" s="362"/>
      <c r="K160" s="363"/>
      <c r="L160" s="95"/>
    </row>
    <row r="161" spans="1:12" x14ac:dyDescent="0.2">
      <c r="A161" s="413"/>
      <c r="B161" s="702" t="s">
        <v>41</v>
      </c>
      <c r="C161" s="703"/>
      <c r="D161" s="703"/>
      <c r="E161" s="703"/>
      <c r="F161" s="703"/>
      <c r="G161" s="703"/>
      <c r="H161" s="703"/>
      <c r="I161" s="703"/>
      <c r="J161" s="704">
        <f>J156+J129+J102+J75+J47</f>
        <v>0</v>
      </c>
      <c r="K161" s="135"/>
      <c r="L161" s="95"/>
    </row>
    <row r="162" spans="1:12" x14ac:dyDescent="0.2">
      <c r="A162" s="617"/>
      <c r="B162" s="618"/>
      <c r="C162" s="618"/>
      <c r="D162" s="618"/>
      <c r="E162" s="618"/>
      <c r="F162" s="618"/>
      <c r="G162" s="618"/>
      <c r="H162" s="618"/>
      <c r="I162" s="618"/>
      <c r="J162" s="618"/>
      <c r="K162" s="618"/>
      <c r="L162" s="619"/>
    </row>
    <row r="163" spans="1:12" x14ac:dyDescent="0.2">
      <c r="A163" s="97"/>
      <c r="B163" s="105"/>
      <c r="C163" s="105"/>
      <c r="D163" s="105"/>
      <c r="E163" s="105"/>
      <c r="F163" s="105"/>
      <c r="G163" s="105"/>
      <c r="H163" s="105"/>
      <c r="I163" s="105"/>
      <c r="J163" s="105"/>
      <c r="K163" s="752"/>
      <c r="L163" s="619"/>
    </row>
    <row r="164" spans="1:12" ht="51.75" customHeight="1" x14ac:dyDescent="0.2">
      <c r="A164" s="1133" t="s">
        <v>324</v>
      </c>
      <c r="B164" s="1134"/>
      <c r="C164" s="1134"/>
      <c r="D164" s="1134"/>
      <c r="E164" s="1134"/>
      <c r="F164" s="1134"/>
      <c r="G164" s="1134"/>
      <c r="H164" s="1134"/>
      <c r="I164" s="1134"/>
      <c r="J164" s="1134"/>
      <c r="K164" s="1134"/>
      <c r="L164" s="1135"/>
    </row>
    <row r="165" spans="1:12" x14ac:dyDescent="0.2">
      <c r="A165" s="172"/>
      <c r="B165" s="162"/>
      <c r="C165" s="162"/>
      <c r="D165" s="162"/>
      <c r="E165" s="162"/>
      <c r="F165" s="162"/>
      <c r="G165" s="162"/>
      <c r="H165" s="162"/>
      <c r="I165" s="1077" t="s">
        <v>385</v>
      </c>
      <c r="J165" s="1077"/>
      <c r="K165" s="1077"/>
      <c r="L165" s="1078"/>
    </row>
    <row r="166" spans="1:12" x14ac:dyDescent="0.2">
      <c r="A166" s="542"/>
      <c r="B166" s="421"/>
      <c r="C166" s="248"/>
      <c r="D166" s="247"/>
      <c r="E166" s="248"/>
      <c r="F166" s="247"/>
      <c r="G166" s="247"/>
      <c r="H166" s="247"/>
      <c r="I166" s="248"/>
      <c r="J166" s="273"/>
      <c r="K166" s="105"/>
      <c r="L166" s="95"/>
    </row>
    <row r="167" spans="1:12" x14ac:dyDescent="0.2">
      <c r="A167" s="1104" t="s">
        <v>208</v>
      </c>
      <c r="B167" s="1105"/>
      <c r="C167" s="1105"/>
      <c r="D167" s="1105"/>
      <c r="E167" s="1105"/>
      <c r="F167" s="1105"/>
      <c r="G167" s="1105"/>
      <c r="H167" s="1105"/>
      <c r="I167" s="1105"/>
      <c r="J167" s="1105"/>
      <c r="K167" s="105"/>
      <c r="L167" s="95"/>
    </row>
    <row r="168" spans="1:12" x14ac:dyDescent="0.2">
      <c r="A168" s="261"/>
      <c r="B168" s="135"/>
      <c r="C168" s="561"/>
      <c r="D168" s="135"/>
      <c r="E168" s="135"/>
      <c r="F168" s="135"/>
      <c r="G168" s="135"/>
      <c r="H168" s="135"/>
      <c r="I168" s="135"/>
      <c r="J168" s="135"/>
      <c r="K168" s="105"/>
      <c r="L168" s="95"/>
    </row>
    <row r="169" spans="1:12" x14ac:dyDescent="0.2">
      <c r="A169" s="1092" t="s">
        <v>46</v>
      </c>
      <c r="B169" s="1093"/>
      <c r="C169" s="1094"/>
      <c r="D169" s="1092"/>
      <c r="E169" s="1093"/>
      <c r="F169" s="1094"/>
      <c r="G169" s="1083" t="s">
        <v>184</v>
      </c>
      <c r="H169" s="1084"/>
      <c r="I169" s="1085" t="s">
        <v>29</v>
      </c>
      <c r="J169" s="1085"/>
      <c r="L169" s="95"/>
    </row>
    <row r="170" spans="1:12" x14ac:dyDescent="0.2">
      <c r="A170" s="639" t="s">
        <v>209</v>
      </c>
      <c r="B170" s="640"/>
      <c r="C170" s="640"/>
      <c r="D170" s="1095"/>
      <c r="E170" s="1096"/>
      <c r="F170" s="1097"/>
      <c r="G170" s="1072">
        <f>Beginn</f>
        <v>44927</v>
      </c>
      <c r="H170" s="1073"/>
      <c r="I170" s="1109">
        <v>0</v>
      </c>
      <c r="J170" s="1109"/>
      <c r="L170" s="95"/>
    </row>
    <row r="171" spans="1:12" x14ac:dyDescent="0.2">
      <c r="A171" s="1106" t="s">
        <v>209</v>
      </c>
      <c r="B171" s="1107"/>
      <c r="C171" s="1108"/>
      <c r="D171" s="1098"/>
      <c r="E171" s="1099"/>
      <c r="F171" s="1100"/>
      <c r="G171" s="1072">
        <f>G170+366</f>
        <v>45293</v>
      </c>
      <c r="H171" s="1073"/>
      <c r="I171" s="1109">
        <v>0</v>
      </c>
      <c r="J171" s="1109"/>
      <c r="L171" s="95"/>
    </row>
    <row r="172" spans="1:12" x14ac:dyDescent="0.2">
      <c r="A172" s="641" t="s">
        <v>209</v>
      </c>
      <c r="B172" s="642"/>
      <c r="C172" s="642"/>
      <c r="D172" s="1098"/>
      <c r="E172" s="1099"/>
      <c r="F172" s="1100"/>
      <c r="G172" s="1072">
        <f>G171+366</f>
        <v>45659</v>
      </c>
      <c r="H172" s="1073"/>
      <c r="I172" s="1109">
        <v>0</v>
      </c>
      <c r="J172" s="1109"/>
      <c r="L172" s="95"/>
    </row>
    <row r="173" spans="1:12" x14ac:dyDescent="0.2">
      <c r="A173" s="643" t="s">
        <v>209</v>
      </c>
      <c r="B173" s="701"/>
      <c r="C173" s="661"/>
      <c r="D173" s="1098"/>
      <c r="E173" s="1099"/>
      <c r="F173" s="1100"/>
      <c r="G173" s="1072">
        <f>G172+366</f>
        <v>46025</v>
      </c>
      <c r="H173" s="1073"/>
      <c r="I173" s="1109">
        <v>0</v>
      </c>
      <c r="J173" s="1109"/>
      <c r="L173" s="95"/>
    </row>
    <row r="174" spans="1:12" x14ac:dyDescent="0.2">
      <c r="A174" s="643" t="s">
        <v>209</v>
      </c>
      <c r="B174" s="701"/>
      <c r="C174" s="661"/>
      <c r="D174" s="1101"/>
      <c r="E174" s="1102"/>
      <c r="F174" s="1103"/>
      <c r="G174" s="1072">
        <f>G173+366</f>
        <v>46391</v>
      </c>
      <c r="H174" s="1073"/>
      <c r="I174" s="1109">
        <v>0</v>
      </c>
      <c r="J174" s="1109"/>
      <c r="L174" s="95"/>
    </row>
    <row r="175" spans="1:12" x14ac:dyDescent="0.2">
      <c r="A175" s="261"/>
      <c r="B175" s="135"/>
      <c r="C175" s="214"/>
      <c r="D175" s="105"/>
      <c r="E175" s="105"/>
      <c r="F175" s="105"/>
      <c r="G175" s="359"/>
      <c r="H175" s="362"/>
      <c r="I175" s="105"/>
      <c r="J175" s="415"/>
      <c r="K175" s="105"/>
      <c r="L175" s="95"/>
    </row>
    <row r="176" spans="1:12" x14ac:dyDescent="0.2">
      <c r="A176" s="261"/>
      <c r="B176" s="613" t="s">
        <v>210</v>
      </c>
      <c r="C176" s="644"/>
      <c r="D176" s="645"/>
      <c r="E176" s="644"/>
      <c r="F176" s="644"/>
      <c r="G176" s="644"/>
      <c r="H176" s="646"/>
      <c r="I176" s="1110">
        <f>I170+I171+I172+I173+I174</f>
        <v>0</v>
      </c>
      <c r="J176" s="1111"/>
      <c r="K176" s="105"/>
      <c r="L176" s="95"/>
    </row>
    <row r="177" spans="1:12" x14ac:dyDescent="0.2">
      <c r="A177" s="617"/>
      <c r="B177" s="518"/>
      <c r="C177" s="519"/>
      <c r="D177" s="519"/>
      <c r="E177" s="520"/>
      <c r="F177" s="521"/>
      <c r="G177" s="520"/>
      <c r="H177" s="519"/>
      <c r="I177" s="522"/>
      <c r="J177" s="598"/>
      <c r="K177" s="618"/>
      <c r="L177" s="619"/>
    </row>
    <row r="178" spans="1:12" x14ac:dyDescent="0.2">
      <c r="A178" s="542"/>
      <c r="B178" s="421"/>
      <c r="C178" s="248"/>
      <c r="D178" s="247"/>
      <c r="E178" s="248"/>
      <c r="F178" s="247"/>
      <c r="G178" s="247"/>
      <c r="H178" s="247"/>
      <c r="I178" s="248"/>
      <c r="J178" s="273"/>
      <c r="K178" s="105"/>
      <c r="L178" s="616"/>
    </row>
    <row r="179" spans="1:12" x14ac:dyDescent="0.2">
      <c r="A179" s="1104" t="s">
        <v>365</v>
      </c>
      <c r="B179" s="1105"/>
      <c r="C179" s="1105"/>
      <c r="D179" s="1105"/>
      <c r="E179" s="1105"/>
      <c r="F179" s="1105"/>
      <c r="G179" s="1105"/>
      <c r="H179" s="1105"/>
      <c r="I179" s="1105"/>
      <c r="J179" s="1105"/>
      <c r="K179" s="105"/>
      <c r="L179" s="95"/>
    </row>
    <row r="180" spans="1:12" x14ac:dyDescent="0.2">
      <c r="A180" s="608"/>
      <c r="B180" s="609"/>
      <c r="C180" s="609"/>
      <c r="D180" s="609"/>
      <c r="E180" s="609"/>
      <c r="F180" s="609"/>
      <c r="G180" s="609"/>
      <c r="H180" s="609"/>
      <c r="I180" s="609"/>
      <c r="J180" s="609"/>
      <c r="K180" s="105"/>
      <c r="L180" s="95"/>
    </row>
    <row r="181" spans="1:12" ht="39.75" customHeight="1" x14ac:dyDescent="0.2">
      <c r="A181" s="1127" t="s">
        <v>366</v>
      </c>
      <c r="B181" s="1128"/>
      <c r="C181" s="1128"/>
      <c r="D181" s="1128"/>
      <c r="E181" s="1128"/>
      <c r="F181" s="1128"/>
      <c r="G181" s="1128"/>
      <c r="H181" s="1128"/>
      <c r="I181" s="1128"/>
      <c r="J181" s="1128"/>
      <c r="K181" s="1128"/>
      <c r="L181" s="1129"/>
    </row>
    <row r="182" spans="1:12" x14ac:dyDescent="0.2">
      <c r="A182" s="638"/>
      <c r="B182" s="135"/>
      <c r="C182" s="561"/>
      <c r="D182" s="135"/>
      <c r="E182" s="135"/>
      <c r="F182" s="135"/>
      <c r="G182" s="135"/>
      <c r="H182" s="135"/>
      <c r="I182" s="135"/>
      <c r="J182" s="135"/>
      <c r="K182" s="105"/>
      <c r="L182" s="95"/>
    </row>
    <row r="183" spans="1:12" x14ac:dyDescent="0.2">
      <c r="A183" s="1092" t="s">
        <v>46</v>
      </c>
      <c r="B183" s="1093"/>
      <c r="C183" s="1094"/>
      <c r="D183" s="1092" t="s">
        <v>251</v>
      </c>
      <c r="E183" s="1093"/>
      <c r="F183" s="1094"/>
      <c r="G183" s="1083" t="s">
        <v>184</v>
      </c>
      <c r="H183" s="1084"/>
      <c r="I183" s="1085" t="s">
        <v>29</v>
      </c>
      <c r="J183" s="1085"/>
      <c r="L183" s="95"/>
    </row>
    <row r="184" spans="1:12" x14ac:dyDescent="0.2">
      <c r="A184" s="639" t="s">
        <v>209</v>
      </c>
      <c r="B184" s="640"/>
      <c r="C184" s="640"/>
      <c r="D184" s="1130">
        <f>J20</f>
        <v>0</v>
      </c>
      <c r="E184" s="1131"/>
      <c r="F184" s="1131"/>
      <c r="G184" s="1072">
        <f>Beginn</f>
        <v>44927</v>
      </c>
      <c r="H184" s="1073"/>
      <c r="I184" s="1132">
        <f>$D$184*I170</f>
        <v>0</v>
      </c>
      <c r="J184" s="1132"/>
      <c r="L184" s="95"/>
    </row>
    <row r="185" spans="1:12" x14ac:dyDescent="0.2">
      <c r="A185" s="1106" t="s">
        <v>209</v>
      </c>
      <c r="B185" s="1107"/>
      <c r="C185" s="1108"/>
      <c r="D185" s="1131"/>
      <c r="E185" s="1131"/>
      <c r="F185" s="1131"/>
      <c r="G185" s="1072">
        <f>G184+366</f>
        <v>45293</v>
      </c>
      <c r="H185" s="1073"/>
      <c r="I185" s="1132">
        <f>$D$184*I171</f>
        <v>0</v>
      </c>
      <c r="J185" s="1132"/>
      <c r="L185" s="95"/>
    </row>
    <row r="186" spans="1:12" x14ac:dyDescent="0.2">
      <c r="A186" s="641" t="s">
        <v>209</v>
      </c>
      <c r="B186" s="642"/>
      <c r="C186" s="642"/>
      <c r="D186" s="1131"/>
      <c r="E186" s="1131"/>
      <c r="F186" s="1131"/>
      <c r="G186" s="1072">
        <f>G185+366</f>
        <v>45659</v>
      </c>
      <c r="H186" s="1073"/>
      <c r="I186" s="1132">
        <f>$D$184*I172</f>
        <v>0</v>
      </c>
      <c r="J186" s="1132"/>
      <c r="L186" s="95"/>
    </row>
    <row r="187" spans="1:12" x14ac:dyDescent="0.2">
      <c r="A187" s="643" t="s">
        <v>209</v>
      </c>
      <c r="B187" s="701"/>
      <c r="C187" s="661"/>
      <c r="D187" s="1131"/>
      <c r="E187" s="1131"/>
      <c r="F187" s="1131"/>
      <c r="G187" s="1072">
        <f>G186+366</f>
        <v>46025</v>
      </c>
      <c r="H187" s="1073"/>
      <c r="I187" s="1132">
        <f>$D$184*I173</f>
        <v>0</v>
      </c>
      <c r="J187" s="1132"/>
      <c r="L187" s="95"/>
    </row>
    <row r="188" spans="1:12" x14ac:dyDescent="0.2">
      <c r="A188" s="643" t="s">
        <v>209</v>
      </c>
      <c r="B188" s="701"/>
      <c r="C188" s="661"/>
      <c r="D188" s="1131"/>
      <c r="E188" s="1131"/>
      <c r="F188" s="1131"/>
      <c r="G188" s="1072">
        <f>G187+366</f>
        <v>46391</v>
      </c>
      <c r="H188" s="1073"/>
      <c r="I188" s="1132">
        <f>$D$184*I174</f>
        <v>0</v>
      </c>
      <c r="J188" s="1132"/>
      <c r="L188" s="95"/>
    </row>
    <row r="189" spans="1:12" x14ac:dyDescent="0.2">
      <c r="A189" s="261"/>
      <c r="B189" s="135"/>
      <c r="C189" s="214"/>
      <c r="D189" s="105"/>
      <c r="E189" s="105"/>
      <c r="F189" s="105"/>
      <c r="G189" s="359"/>
      <c r="H189" s="362"/>
      <c r="I189" s="105"/>
      <c r="J189" s="415"/>
      <c r="K189" s="105"/>
      <c r="L189" s="95"/>
    </row>
    <row r="190" spans="1:12" x14ac:dyDescent="0.2">
      <c r="A190" s="261"/>
      <c r="B190" s="613" t="s">
        <v>252</v>
      </c>
      <c r="C190" s="644"/>
      <c r="D190" s="645"/>
      <c r="E190" s="644"/>
      <c r="F190" s="644"/>
      <c r="G190" s="644"/>
      <c r="H190" s="646"/>
      <c r="I190" s="1110">
        <f>I184+I185+I186+I187+I188</f>
        <v>0</v>
      </c>
      <c r="J190" s="1111"/>
      <c r="K190" s="105"/>
      <c r="L190" s="95"/>
    </row>
    <row r="191" spans="1:12" x14ac:dyDescent="0.2">
      <c r="A191" s="97"/>
      <c r="B191" s="779"/>
      <c r="C191" s="422"/>
      <c r="D191" s="422"/>
      <c r="E191" s="423"/>
      <c r="F191" s="780"/>
      <c r="G191" s="423"/>
      <c r="H191" s="422"/>
      <c r="I191" s="781"/>
      <c r="J191" s="778"/>
      <c r="K191" s="105"/>
      <c r="L191" s="95"/>
    </row>
    <row r="192" spans="1:12" x14ac:dyDescent="0.2">
      <c r="A192" s="615"/>
      <c r="B192" s="615"/>
      <c r="C192" s="615"/>
      <c r="D192" s="615"/>
      <c r="E192" s="615"/>
      <c r="F192" s="615"/>
      <c r="G192" s="615"/>
      <c r="H192" s="615"/>
      <c r="I192" s="615"/>
      <c r="J192" s="615"/>
      <c r="K192" s="615"/>
      <c r="L192" s="782" t="s">
        <v>185</v>
      </c>
    </row>
  </sheetData>
  <sheetProtection algorithmName="SHA-512" hashValue="GatSjNA1eSkcQOxqWPz2FVd887qFXwIk8ByvxAWlW3qWRRnxHxkGp+rjFBblZfdYdDkiF2IOTE82QndYBtumNw==" saltValue="EphzV2CY/fBuibCoXGCAmw==" spinCount="100000" sheet="1" selectLockedCells="1"/>
  <customSheetViews>
    <customSheetView guid="{9817DB13-5BDB-4286-B303-C4A24851C53E}" showPageBreaks="1" printArea="1" showRuler="0" topLeftCell="A145">
      <selection activeCell="J147" sqref="J147"/>
      <rowBreaks count="2" manualBreakCount="2">
        <brk id="66" max="9" man="1"/>
        <brk id="125" max="9" man="1"/>
      </rowBreaks>
      <pageMargins left="0.78740157499999996" right="0.78740157499999996" top="0.984251969" bottom="0.984251969" header="0.4921259845" footer="0.4921259845"/>
      <pageSetup paperSize="9" scale="80" orientation="portrait" r:id="rId1"/>
      <headerFooter alignWithMargins="0">
        <oddHeader>&amp;L© Lawaetz-Stiftung</oddHeader>
        <oddFooter>&amp;RSeite &amp;P von &amp;N &amp;D</oddFooter>
      </headerFooter>
    </customSheetView>
    <customSheetView guid="{42373C1E-3EF2-4D78-899B-97EC19D6D4F8}" scale="50" showPageBreaks="1" fitToPage="1" printArea="1" hiddenRows="1" view="pageBreakPreview" topLeftCell="A4">
      <selection activeCell="L13" sqref="L13"/>
      <rowBreaks count="2" manualBreakCount="2">
        <brk id="84" max="12" man="1"/>
        <brk id="160" max="9" man="1"/>
      </rowBreaks>
      <pageMargins left="0" right="0" top="0.98425196850393704" bottom="0.98425196850393704" header="0.51181102362204722" footer="0.51181102362204722"/>
      <printOptions gridLines="1"/>
      <pageSetup paperSize="9" scale="35" orientation="portrait" r:id="rId2"/>
      <headerFooter alignWithMargins="0">
        <oddHeader>&amp;L&amp;8© Behörde für Arbeit, Soziales, Familie und Integration</oddHeader>
        <oddFooter>&amp;L&amp;9Projektpersonal&amp;C
&amp;9&amp;P&amp;R&amp;9Version  16.10.2013</oddFooter>
      </headerFooter>
    </customSheetView>
  </customSheetViews>
  <mergeCells count="83">
    <mergeCell ref="E20:F20"/>
    <mergeCell ref="A164:L164"/>
    <mergeCell ref="A140:L140"/>
    <mergeCell ref="B23:K23"/>
    <mergeCell ref="K87:L102"/>
    <mergeCell ref="A31:L31"/>
    <mergeCell ref="A59:L59"/>
    <mergeCell ref="C27:C30"/>
    <mergeCell ref="D27:D30"/>
    <mergeCell ref="E27:E30"/>
    <mergeCell ref="F27:F30"/>
    <mergeCell ref="K27:L30"/>
    <mergeCell ref="I27:I30"/>
    <mergeCell ref="H27:H30"/>
    <mergeCell ref="A49:H49"/>
    <mergeCell ref="A27:A30"/>
    <mergeCell ref="I190:J190"/>
    <mergeCell ref="A181:L181"/>
    <mergeCell ref="D184:F188"/>
    <mergeCell ref="G184:H184"/>
    <mergeCell ref="I184:J184"/>
    <mergeCell ref="A185:C185"/>
    <mergeCell ref="G185:H185"/>
    <mergeCell ref="I185:J185"/>
    <mergeCell ref="G186:H186"/>
    <mergeCell ref="I186:J186"/>
    <mergeCell ref="G187:H187"/>
    <mergeCell ref="I187:J187"/>
    <mergeCell ref="G188:H188"/>
    <mergeCell ref="I188:J188"/>
    <mergeCell ref="A183:C183"/>
    <mergeCell ref="D183:F183"/>
    <mergeCell ref="I169:J169"/>
    <mergeCell ref="I170:J170"/>
    <mergeCell ref="I171:J171"/>
    <mergeCell ref="A158:I158"/>
    <mergeCell ref="K141:L156"/>
    <mergeCell ref="K158:L158"/>
    <mergeCell ref="G171:H171"/>
    <mergeCell ref="I173:J173"/>
    <mergeCell ref="I174:J174"/>
    <mergeCell ref="I176:J176"/>
    <mergeCell ref="I1:L1"/>
    <mergeCell ref="A3:L3"/>
    <mergeCell ref="A5:L5"/>
    <mergeCell ref="A48:K48"/>
    <mergeCell ref="A76:K76"/>
    <mergeCell ref="I17:J17"/>
    <mergeCell ref="B16:B17"/>
    <mergeCell ref="J27:J30"/>
    <mergeCell ref="G27:G30"/>
    <mergeCell ref="B27:B30"/>
    <mergeCell ref="K60:L75"/>
    <mergeCell ref="K32:L47"/>
    <mergeCell ref="K131:L131"/>
    <mergeCell ref="G183:H183"/>
    <mergeCell ref="I183:J183"/>
    <mergeCell ref="K114:L129"/>
    <mergeCell ref="D169:F169"/>
    <mergeCell ref="D170:F174"/>
    <mergeCell ref="A167:J167"/>
    <mergeCell ref="G172:H172"/>
    <mergeCell ref="G173:H173"/>
    <mergeCell ref="G174:H174"/>
    <mergeCell ref="A179:J179"/>
    <mergeCell ref="I165:L165"/>
    <mergeCell ref="A171:C171"/>
    <mergeCell ref="A169:C169"/>
    <mergeCell ref="G169:H169"/>
    <mergeCell ref="G170:H170"/>
    <mergeCell ref="I172:J172"/>
    <mergeCell ref="C46:H46"/>
    <mergeCell ref="I85:L85"/>
    <mergeCell ref="K49:L49"/>
    <mergeCell ref="K77:L77"/>
    <mergeCell ref="A77:H77"/>
    <mergeCell ref="C74:H74"/>
    <mergeCell ref="C128:H128"/>
    <mergeCell ref="C155:H155"/>
    <mergeCell ref="K104:L104"/>
    <mergeCell ref="A113:L113"/>
    <mergeCell ref="A86:L86"/>
    <mergeCell ref="C101:H101"/>
  </mergeCells>
  <phoneticPr fontId="0" type="noConversion"/>
  <conditionalFormatting sqref="I47 H50:I56 H75:I75 H102:I103 H129:I130">
    <cfRule type="cellIs" dxfId="39" priority="7" stopIfTrue="1" operator="notEqual">
      <formula>0</formula>
    </cfRule>
  </conditionalFormatting>
  <conditionalFormatting sqref="H156:I157 H159:I159">
    <cfRule type="cellIs" dxfId="38" priority="4" stopIfTrue="1" operator="notEqual">
      <formula>0</formula>
    </cfRule>
  </conditionalFormatting>
  <conditionalFormatting sqref="H78:I84">
    <cfRule type="cellIs" dxfId="37" priority="3" stopIfTrue="1" operator="notEqual">
      <formula>0</formula>
    </cfRule>
  </conditionalFormatting>
  <conditionalFormatting sqref="H105:I111">
    <cfRule type="cellIs" dxfId="36" priority="2" stopIfTrue="1" operator="notEqual">
      <formula>0</formula>
    </cfRule>
  </conditionalFormatting>
  <conditionalFormatting sqref="H132:I139">
    <cfRule type="cellIs" dxfId="35" priority="1" stopIfTrue="1" operator="notEqual">
      <formula>0</formula>
    </cfRule>
  </conditionalFormatting>
  <dataValidations xWindow="1188" yWindow="561" count="4">
    <dataValidation type="decimal" errorStyle="information" showErrorMessage="1" errorTitle="Maximalwert überschritten" error="Ihr eingegebener Wert übersteigt die maximal zulässige Kostensteigerung von einem Prozent" promptTitle="Kostensteigerung" prompt="Bitte einen Wert zwischen 0,1 und 1 eingeben. " sqref="K11:K15 K25:K26" xr:uid="{00000000-0002-0000-0100-000000000000}">
      <formula1>0</formula1>
      <formula2>1</formula2>
    </dataValidation>
    <dataValidation type="list" errorStyle="information" showErrorMessage="1" errorTitle="Maximalwert überschritten" error="Ihr eingegebener Wert übersteigt die maximal zulässige Kostensteigerung von einem Prozent" promptTitle="Kostensteigerung" prompt="Bitte einen Wert zwischen 0,1 und 1 eingeben. " sqref="E20" xr:uid="{00000000-0002-0000-0100-000001000000}">
      <formula1>"Pauschale Gemeinkosten,Restkostenpauschale"</formula1>
    </dataValidation>
    <dataValidation type="list" allowBlank="1" showInputMessage="1" showErrorMessage="1" sqref="I14" xr:uid="{00000000-0002-0000-0100-000002000000}">
      <formula1>"TV-L,TV-AVH"</formula1>
    </dataValidation>
    <dataValidation type="list" allowBlank="1" showInputMessage="1" showErrorMessage="1" sqref="I11" xr:uid="{00000000-0002-0000-0100-000003000000}">
      <formula1>"Ja,Nein"</formula1>
    </dataValidation>
  </dataValidations>
  <pageMargins left="0.7" right="0.7" top="0.75" bottom="0.75" header="0.3" footer="0.3"/>
  <pageSetup paperSize="9" scale="70" fitToHeight="0" orientation="portrait" r:id="rId3"/>
  <headerFooter alignWithMargins="0">
    <oddFooter>&amp;L&amp;9Antrag auf Projektförderung aus Mitteln der
ESF-Förderperiode 2021-2027&amp;CSeite &amp;P von &amp;N&amp;R&amp;9Version 0423</oddFooter>
  </headerFooter>
  <rowBreaks count="3" manualBreakCount="3">
    <brk id="84" max="16383" man="1"/>
    <brk id="164" max="16383" man="1"/>
    <brk id="192" max="16383" man="1"/>
  </rowBreaks>
  <ignoredErrors>
    <ignoredError sqref="J77 J104 J131 J158" unlockedFormula="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4" tint="-0.249977111117893"/>
    <pageSetUpPr fitToPage="1"/>
  </sheetPr>
  <dimension ref="A1:K165"/>
  <sheetViews>
    <sheetView showGridLines="0" showRowColHeaders="0" showRuler="0" view="pageLayout" zoomScaleNormal="100" zoomScaleSheetLayoutView="50" workbookViewId="0">
      <selection activeCell="A24" sqref="A24"/>
    </sheetView>
  </sheetViews>
  <sheetFormatPr baseColWidth="10" defaultRowHeight="12.75" x14ac:dyDescent="0.2"/>
  <cols>
    <col min="1" max="1" width="9.42578125" style="88" customWidth="1"/>
    <col min="2" max="2" width="5.42578125" style="88" customWidth="1"/>
    <col min="3" max="3" width="12.42578125" style="88" customWidth="1"/>
    <col min="4" max="4" width="7.42578125" style="88" customWidth="1"/>
    <col min="5" max="5" width="10.85546875" style="88" customWidth="1"/>
    <col min="6" max="6" width="7.42578125" style="88" customWidth="1"/>
    <col min="7" max="7" width="7.28515625" style="88" customWidth="1"/>
    <col min="8" max="8" width="7.5703125" style="88" customWidth="1"/>
    <col min="9" max="9" width="12.140625" style="88" customWidth="1"/>
    <col min="10" max="10" width="15.7109375" style="88" customWidth="1"/>
    <col min="11" max="11" width="6.28515625" style="304" bestFit="1" customWidth="1"/>
    <col min="12" max="16384" width="11.42578125" style="88"/>
  </cols>
  <sheetData>
    <row r="1" spans="1:11" ht="14.25" customHeight="1" x14ac:dyDescent="0.2">
      <c r="A1" s="163" t="s">
        <v>120</v>
      </c>
      <c r="B1" s="804"/>
      <c r="C1" s="175"/>
      <c r="D1" s="816"/>
      <c r="E1" s="816"/>
      <c r="F1" s="816"/>
      <c r="G1" s="816"/>
      <c r="H1" s="816"/>
      <c r="I1" s="816"/>
      <c r="J1" s="816"/>
      <c r="K1" s="805" t="s">
        <v>380</v>
      </c>
    </row>
    <row r="2" spans="1:11" x14ac:dyDescent="0.2">
      <c r="A2" s="305"/>
      <c r="B2" s="205"/>
      <c r="C2" s="105"/>
      <c r="D2" s="205"/>
      <c r="E2" s="205"/>
      <c r="F2" s="205"/>
      <c r="G2" s="205"/>
      <c r="H2" s="205"/>
      <c r="I2" s="205"/>
      <c r="J2" s="205"/>
      <c r="K2" s="397"/>
    </row>
    <row r="3" spans="1:11" ht="15.75" x14ac:dyDescent="0.2">
      <c r="A3" s="1112" t="s">
        <v>130</v>
      </c>
      <c r="B3" s="1113"/>
      <c r="C3" s="1113"/>
      <c r="D3" s="1113"/>
      <c r="E3" s="1113"/>
      <c r="F3" s="1113"/>
      <c r="G3" s="1113"/>
      <c r="H3" s="1113"/>
      <c r="I3" s="1113"/>
      <c r="J3" s="1113"/>
      <c r="K3" s="1114"/>
    </row>
    <row r="4" spans="1:11" x14ac:dyDescent="0.2">
      <c r="A4" s="305"/>
      <c r="B4" s="205"/>
      <c r="C4" s="205"/>
      <c r="D4" s="205"/>
      <c r="E4" s="205"/>
      <c r="F4" s="205"/>
      <c r="G4" s="205"/>
      <c r="H4" s="205"/>
      <c r="I4" s="205"/>
      <c r="J4" s="205"/>
      <c r="K4" s="397"/>
    </row>
    <row r="5" spans="1:11" x14ac:dyDescent="0.2">
      <c r="A5" s="1115" t="s">
        <v>40</v>
      </c>
      <c r="B5" s="1116"/>
      <c r="C5" s="1116"/>
      <c r="D5" s="1116"/>
      <c r="E5" s="1116"/>
      <c r="F5" s="1116"/>
      <c r="G5" s="1116"/>
      <c r="H5" s="1116"/>
      <c r="I5" s="1116"/>
      <c r="J5" s="1116"/>
      <c r="K5" s="1117"/>
    </row>
    <row r="6" spans="1:11" x14ac:dyDescent="0.2">
      <c r="A6" s="261"/>
      <c r="B6" s="135"/>
      <c r="C6" s="135"/>
      <c r="D6" s="135"/>
      <c r="E6" s="135"/>
      <c r="F6" s="135"/>
      <c r="G6" s="135"/>
      <c r="H6" s="135"/>
      <c r="I6" s="135"/>
      <c r="J6" s="135"/>
      <c r="K6" s="397"/>
    </row>
    <row r="7" spans="1:11" x14ac:dyDescent="0.2">
      <c r="A7" s="250"/>
      <c r="B7" s="251"/>
      <c r="C7" s="586"/>
      <c r="D7" s="251"/>
      <c r="E7" s="251"/>
      <c r="F7" s="251"/>
      <c r="G7" s="586"/>
      <c r="H7" s="586"/>
      <c r="I7" s="586"/>
      <c r="J7" s="251"/>
      <c r="K7" s="398"/>
    </row>
    <row r="8" spans="1:11" x14ac:dyDescent="0.2">
      <c r="A8" s="253"/>
      <c r="B8" s="307"/>
      <c r="C8" s="308"/>
      <c r="D8" s="256"/>
      <c r="E8" s="256"/>
      <c r="F8" s="256"/>
      <c r="G8" s="256"/>
      <c r="H8" s="256"/>
      <c r="I8" s="309"/>
      <c r="J8" s="310"/>
      <c r="K8" s="263"/>
    </row>
    <row r="9" spans="1:11" x14ac:dyDescent="0.2">
      <c r="A9" s="312"/>
      <c r="B9" s="399"/>
      <c r="C9" s="400" t="s">
        <v>109</v>
      </c>
      <c r="D9" s="262"/>
      <c r="E9" s="262"/>
      <c r="F9" s="262"/>
      <c r="G9" s="262"/>
      <c r="H9" s="262"/>
      <c r="I9" s="401"/>
      <c r="J9" s="310"/>
      <c r="K9" s="263"/>
    </row>
    <row r="10" spans="1:11" x14ac:dyDescent="0.2">
      <c r="A10" s="312"/>
      <c r="B10" s="402" t="s">
        <v>118</v>
      </c>
      <c r="C10" s="314"/>
      <c r="D10" s="135"/>
      <c r="E10" s="135"/>
      <c r="F10" s="135"/>
      <c r="G10" s="135"/>
      <c r="H10" s="135"/>
      <c r="I10" s="209"/>
      <c r="J10" s="310"/>
      <c r="K10" s="263"/>
    </row>
    <row r="11" spans="1:11" x14ac:dyDescent="0.2">
      <c r="A11" s="312"/>
      <c r="B11" s="706"/>
      <c r="C11" s="105"/>
      <c r="D11" s="262"/>
      <c r="E11" s="688"/>
      <c r="F11" s="264"/>
      <c r="G11" s="264"/>
      <c r="H11" s="264"/>
      <c r="I11" s="707"/>
      <c r="J11" s="310"/>
      <c r="K11" s="263"/>
    </row>
    <row r="12" spans="1:11" x14ac:dyDescent="0.2">
      <c r="A12" s="312"/>
      <c r="B12" s="708" t="s">
        <v>376</v>
      </c>
      <c r="C12" s="1157" t="s">
        <v>377</v>
      </c>
      <c r="D12" s="1158"/>
      <c r="E12" s="715" t="s">
        <v>271</v>
      </c>
      <c r="F12" s="262"/>
      <c r="G12" s="262"/>
      <c r="H12" s="262"/>
      <c r="I12" s="401"/>
      <c r="J12" s="310"/>
      <c r="K12" s="263"/>
    </row>
    <row r="13" spans="1:11" x14ac:dyDescent="0.2">
      <c r="A13" s="312"/>
      <c r="B13" s="708" t="s">
        <v>379</v>
      </c>
      <c r="C13" s="1157" t="s">
        <v>378</v>
      </c>
      <c r="D13" s="1158"/>
      <c r="E13" s="715" t="s">
        <v>289</v>
      </c>
      <c r="F13" s="262"/>
      <c r="G13" s="262"/>
      <c r="H13" s="262"/>
      <c r="I13" s="401"/>
      <c r="J13" s="310"/>
      <c r="K13" s="263"/>
    </row>
    <row r="14" spans="1:11" x14ac:dyDescent="0.2">
      <c r="A14" s="312"/>
      <c r="B14" s="708" t="s">
        <v>387</v>
      </c>
      <c r="C14" s="1157" t="s">
        <v>173</v>
      </c>
      <c r="D14" s="1158"/>
      <c r="E14" s="715" t="s">
        <v>288</v>
      </c>
      <c r="F14" s="262"/>
      <c r="G14" s="262"/>
      <c r="H14" s="262"/>
      <c r="I14" s="401"/>
      <c r="J14" s="310"/>
      <c r="K14" s="263"/>
    </row>
    <row r="15" spans="1:11" x14ac:dyDescent="0.2">
      <c r="A15" s="312"/>
      <c r="B15" s="714"/>
      <c r="C15" s="754"/>
      <c r="D15" s="262"/>
      <c r="E15" s="715"/>
      <c r="F15" s="262"/>
      <c r="G15" s="262"/>
      <c r="H15" s="262"/>
      <c r="I15" s="401"/>
      <c r="J15" s="310"/>
      <c r="K15" s="263"/>
    </row>
    <row r="16" spans="1:11" x14ac:dyDescent="0.2">
      <c r="A16" s="312"/>
      <c r="B16" s="1168" t="s">
        <v>388</v>
      </c>
      <c r="C16" s="1169"/>
      <c r="D16" s="1169"/>
      <c r="E16" s="1169"/>
      <c r="F16" s="1169"/>
      <c r="G16" s="1169"/>
      <c r="H16" s="1169"/>
      <c r="I16" s="1170"/>
      <c r="J16" s="310"/>
      <c r="K16" s="263"/>
    </row>
    <row r="17" spans="1:11" x14ac:dyDescent="0.2">
      <c r="A17" s="315"/>
      <c r="B17" s="690"/>
      <c r="C17" s="316"/>
      <c r="D17" s="316"/>
      <c r="E17" s="316"/>
      <c r="F17" s="316"/>
      <c r="G17" s="709"/>
      <c r="H17" s="709"/>
      <c r="I17" s="710"/>
      <c r="J17" s="310"/>
      <c r="K17" s="263"/>
    </row>
    <row r="18" spans="1:11" x14ac:dyDescent="0.2">
      <c r="A18" s="238"/>
      <c r="B18" s="317"/>
      <c r="C18" s="317"/>
      <c r="D18" s="317"/>
      <c r="E18" s="317"/>
      <c r="F18" s="317"/>
      <c r="G18" s="318"/>
      <c r="H18" s="318"/>
      <c r="I18" s="318"/>
      <c r="J18" s="317"/>
      <c r="K18" s="270"/>
    </row>
    <row r="19" spans="1:11" ht="12.75" customHeight="1" x14ac:dyDescent="0.2">
      <c r="A19" s="375"/>
      <c r="B19" s="403"/>
      <c r="C19" s="232"/>
      <c r="D19" s="232"/>
      <c r="E19" s="232"/>
      <c r="F19" s="232"/>
      <c r="G19" s="135"/>
      <c r="H19" s="135"/>
      <c r="I19" s="135"/>
      <c r="J19" s="404"/>
      <c r="K19" s="397"/>
    </row>
    <row r="20" spans="1:11" x14ac:dyDescent="0.2">
      <c r="A20" s="1182" t="s">
        <v>272</v>
      </c>
      <c r="B20" s="1085" t="s">
        <v>118</v>
      </c>
      <c r="C20" s="1183" t="s">
        <v>265</v>
      </c>
      <c r="D20" s="1159" t="s">
        <v>395</v>
      </c>
      <c r="E20" s="1159" t="s">
        <v>266</v>
      </c>
      <c r="F20" s="1159" t="s">
        <v>267</v>
      </c>
      <c r="G20" s="1159" t="s">
        <v>263</v>
      </c>
      <c r="H20" s="1159" t="s">
        <v>269</v>
      </c>
      <c r="I20" s="1159" t="s">
        <v>268</v>
      </c>
      <c r="J20" s="1159" t="s">
        <v>3</v>
      </c>
      <c r="K20" s="1085" t="s">
        <v>18</v>
      </c>
    </row>
    <row r="21" spans="1:11" x14ac:dyDescent="0.2">
      <c r="A21" s="1182"/>
      <c r="B21" s="1085"/>
      <c r="C21" s="1183"/>
      <c r="D21" s="1159"/>
      <c r="E21" s="1159"/>
      <c r="F21" s="1159"/>
      <c r="G21" s="1085"/>
      <c r="H21" s="1159"/>
      <c r="I21" s="1159"/>
      <c r="J21" s="1159"/>
      <c r="K21" s="1085"/>
    </row>
    <row r="22" spans="1:11" ht="15.75" customHeight="1" x14ac:dyDescent="0.2">
      <c r="A22" s="1182"/>
      <c r="B22" s="1085"/>
      <c r="C22" s="1183"/>
      <c r="D22" s="1159"/>
      <c r="E22" s="1159"/>
      <c r="F22" s="1159"/>
      <c r="G22" s="1085"/>
      <c r="H22" s="1159"/>
      <c r="I22" s="1159"/>
      <c r="J22" s="1159"/>
      <c r="K22" s="1085"/>
    </row>
    <row r="23" spans="1:11" x14ac:dyDescent="0.2">
      <c r="A23" s="1179"/>
      <c r="B23" s="1180"/>
      <c r="C23" s="1180"/>
      <c r="D23" s="1180"/>
      <c r="E23" s="1180"/>
      <c r="F23" s="1180"/>
      <c r="G23" s="1180"/>
      <c r="H23" s="1180"/>
      <c r="I23" s="1180"/>
      <c r="J23" s="1180"/>
      <c r="K23" s="1181"/>
    </row>
    <row r="24" spans="1:11" x14ac:dyDescent="0.2">
      <c r="A24" s="941"/>
      <c r="B24" s="326"/>
      <c r="C24" s="327"/>
      <c r="D24" s="636">
        <v>0.21</v>
      </c>
      <c r="E24" s="637">
        <f>C24*(D24+1)</f>
        <v>0</v>
      </c>
      <c r="F24" s="328"/>
      <c r="G24" s="329"/>
      <c r="H24" s="328"/>
      <c r="I24" s="217"/>
      <c r="J24" s="557">
        <f t="shared" ref="J24:J38" si="0">(E24*F24*G24*H24)+I24</f>
        <v>0</v>
      </c>
      <c r="K24" s="1171">
        <f>Beginn</f>
        <v>44927</v>
      </c>
    </row>
    <row r="25" spans="1:11" x14ac:dyDescent="0.2">
      <c r="A25" s="941"/>
      <c r="B25" s="326"/>
      <c r="C25" s="327"/>
      <c r="D25" s="636">
        <v>0.21</v>
      </c>
      <c r="E25" s="637">
        <f t="shared" ref="E25:E38" si="1">C25*(D25+1)</f>
        <v>0</v>
      </c>
      <c r="F25" s="328"/>
      <c r="G25" s="329"/>
      <c r="H25" s="328"/>
      <c r="I25" s="217"/>
      <c r="J25" s="557">
        <f t="shared" si="0"/>
        <v>0</v>
      </c>
      <c r="K25" s="1172"/>
    </row>
    <row r="26" spans="1:11" x14ac:dyDescent="0.2">
      <c r="A26" s="941"/>
      <c r="B26" s="326"/>
      <c r="C26" s="327"/>
      <c r="D26" s="636">
        <v>0.21</v>
      </c>
      <c r="E26" s="637">
        <f t="shared" si="1"/>
        <v>0</v>
      </c>
      <c r="F26" s="328"/>
      <c r="G26" s="329"/>
      <c r="H26" s="328"/>
      <c r="I26" s="217"/>
      <c r="J26" s="557">
        <f t="shared" si="0"/>
        <v>0</v>
      </c>
      <c r="K26" s="1172"/>
    </row>
    <row r="27" spans="1:11" x14ac:dyDescent="0.2">
      <c r="A27" s="941"/>
      <c r="B27" s="326"/>
      <c r="C27" s="327"/>
      <c r="D27" s="636">
        <v>0.21</v>
      </c>
      <c r="E27" s="637">
        <f t="shared" si="1"/>
        <v>0</v>
      </c>
      <c r="F27" s="328"/>
      <c r="G27" s="329"/>
      <c r="H27" s="328"/>
      <c r="I27" s="217"/>
      <c r="J27" s="557">
        <f t="shared" si="0"/>
        <v>0</v>
      </c>
      <c r="K27" s="1172"/>
    </row>
    <row r="28" spans="1:11" x14ac:dyDescent="0.2">
      <c r="A28" s="941"/>
      <c r="B28" s="326"/>
      <c r="C28" s="327"/>
      <c r="D28" s="636">
        <v>0.21</v>
      </c>
      <c r="E28" s="637">
        <f t="shared" si="1"/>
        <v>0</v>
      </c>
      <c r="F28" s="328"/>
      <c r="G28" s="329"/>
      <c r="H28" s="328"/>
      <c r="I28" s="217"/>
      <c r="J28" s="557">
        <f t="shared" si="0"/>
        <v>0</v>
      </c>
      <c r="K28" s="1172"/>
    </row>
    <row r="29" spans="1:11" x14ac:dyDescent="0.2">
      <c r="A29" s="941"/>
      <c r="B29" s="326"/>
      <c r="C29" s="327"/>
      <c r="D29" s="636">
        <v>0.21</v>
      </c>
      <c r="E29" s="637">
        <f t="shared" si="1"/>
        <v>0</v>
      </c>
      <c r="F29" s="328"/>
      <c r="G29" s="329"/>
      <c r="H29" s="328"/>
      <c r="I29" s="217"/>
      <c r="J29" s="557">
        <f t="shared" si="0"/>
        <v>0</v>
      </c>
      <c r="K29" s="1172"/>
    </row>
    <row r="30" spans="1:11" x14ac:dyDescent="0.2">
      <c r="A30" s="941"/>
      <c r="B30" s="326"/>
      <c r="C30" s="327"/>
      <c r="D30" s="636">
        <v>0.21</v>
      </c>
      <c r="E30" s="637">
        <f>C30*(D30+1)</f>
        <v>0</v>
      </c>
      <c r="F30" s="328"/>
      <c r="G30" s="329"/>
      <c r="H30" s="328"/>
      <c r="I30" s="217"/>
      <c r="J30" s="557">
        <f t="shared" si="0"/>
        <v>0</v>
      </c>
      <c r="K30" s="1172"/>
    </row>
    <row r="31" spans="1:11" x14ac:dyDescent="0.2">
      <c r="A31" s="941"/>
      <c r="B31" s="326"/>
      <c r="C31" s="327"/>
      <c r="D31" s="636">
        <v>0.21</v>
      </c>
      <c r="E31" s="637">
        <f>C31*(D31+1)</f>
        <v>0</v>
      </c>
      <c r="F31" s="328"/>
      <c r="G31" s="329"/>
      <c r="H31" s="328"/>
      <c r="I31" s="217"/>
      <c r="J31" s="557">
        <f t="shared" si="0"/>
        <v>0</v>
      </c>
      <c r="K31" s="1172"/>
    </row>
    <row r="32" spans="1:11" x14ac:dyDescent="0.2">
      <c r="A32" s="941"/>
      <c r="B32" s="326"/>
      <c r="C32" s="327"/>
      <c r="D32" s="636">
        <v>0.21</v>
      </c>
      <c r="E32" s="637">
        <f>C32*(D32+1)</f>
        <v>0</v>
      </c>
      <c r="F32" s="328"/>
      <c r="G32" s="329"/>
      <c r="H32" s="328"/>
      <c r="I32" s="217"/>
      <c r="J32" s="557">
        <f t="shared" si="0"/>
        <v>0</v>
      </c>
      <c r="K32" s="1172"/>
    </row>
    <row r="33" spans="1:11" x14ac:dyDescent="0.2">
      <c r="A33" s="941"/>
      <c r="B33" s="326"/>
      <c r="C33" s="327"/>
      <c r="D33" s="636">
        <v>0.21</v>
      </c>
      <c r="E33" s="637">
        <f>C33*(D33+1)</f>
        <v>0</v>
      </c>
      <c r="F33" s="328"/>
      <c r="G33" s="329"/>
      <c r="H33" s="328"/>
      <c r="I33" s="217"/>
      <c r="J33" s="557">
        <f t="shared" si="0"/>
        <v>0</v>
      </c>
      <c r="K33" s="1172"/>
    </row>
    <row r="34" spans="1:11" x14ac:dyDescent="0.2">
      <c r="A34" s="941"/>
      <c r="B34" s="326"/>
      <c r="C34" s="327"/>
      <c r="D34" s="636">
        <v>0.21</v>
      </c>
      <c r="E34" s="637">
        <f t="shared" si="1"/>
        <v>0</v>
      </c>
      <c r="F34" s="328"/>
      <c r="G34" s="329"/>
      <c r="H34" s="328"/>
      <c r="I34" s="217"/>
      <c r="J34" s="557">
        <f t="shared" si="0"/>
        <v>0</v>
      </c>
      <c r="K34" s="1172"/>
    </row>
    <row r="35" spans="1:11" x14ac:dyDescent="0.2">
      <c r="A35" s="941"/>
      <c r="B35" s="326"/>
      <c r="C35" s="327"/>
      <c r="D35" s="636">
        <v>0.21</v>
      </c>
      <c r="E35" s="637">
        <f t="shared" si="1"/>
        <v>0</v>
      </c>
      <c r="F35" s="328"/>
      <c r="G35" s="329"/>
      <c r="H35" s="328"/>
      <c r="I35" s="217"/>
      <c r="J35" s="557">
        <f t="shared" si="0"/>
        <v>0</v>
      </c>
      <c r="K35" s="1172"/>
    </row>
    <row r="36" spans="1:11" x14ac:dyDescent="0.2">
      <c r="A36" s="941"/>
      <c r="B36" s="326"/>
      <c r="C36" s="327"/>
      <c r="D36" s="636">
        <v>0.21</v>
      </c>
      <c r="E36" s="637">
        <f t="shared" si="1"/>
        <v>0</v>
      </c>
      <c r="F36" s="328"/>
      <c r="G36" s="329"/>
      <c r="H36" s="328"/>
      <c r="I36" s="217"/>
      <c r="J36" s="557">
        <f t="shared" si="0"/>
        <v>0</v>
      </c>
      <c r="K36" s="1172"/>
    </row>
    <row r="37" spans="1:11" x14ac:dyDescent="0.2">
      <c r="A37" s="941"/>
      <c r="B37" s="326"/>
      <c r="C37" s="327"/>
      <c r="D37" s="636">
        <v>0.21</v>
      </c>
      <c r="E37" s="637">
        <f t="shared" si="1"/>
        <v>0</v>
      </c>
      <c r="F37" s="328"/>
      <c r="G37" s="329"/>
      <c r="H37" s="328"/>
      <c r="I37" s="217"/>
      <c r="J37" s="557">
        <f t="shared" si="0"/>
        <v>0</v>
      </c>
      <c r="K37" s="1172"/>
    </row>
    <row r="38" spans="1:11" x14ac:dyDescent="0.2">
      <c r="A38" s="941"/>
      <c r="B38" s="326"/>
      <c r="C38" s="327"/>
      <c r="D38" s="636">
        <v>0.21</v>
      </c>
      <c r="E38" s="637">
        <f t="shared" si="1"/>
        <v>0</v>
      </c>
      <c r="F38" s="328"/>
      <c r="G38" s="329"/>
      <c r="H38" s="328"/>
      <c r="I38" s="217"/>
      <c r="J38" s="557">
        <f t="shared" si="0"/>
        <v>0</v>
      </c>
      <c r="K38" s="1172"/>
    </row>
    <row r="39" spans="1:11" x14ac:dyDescent="0.2">
      <c r="A39" s="165"/>
      <c r="B39" s="166" t="s">
        <v>47</v>
      </c>
      <c r="C39" s="332"/>
      <c r="D39" s="333"/>
      <c r="E39" s="332"/>
      <c r="F39" s="332"/>
      <c r="G39" s="169"/>
      <c r="H39" s="716" t="str">
        <f>IF(J43&gt;0,"lt. ZN","")</f>
        <v/>
      </c>
      <c r="I39" s="716"/>
      <c r="J39" s="405">
        <f>IF(J43=0,SUM(J24:J38),J43)</f>
        <v>0</v>
      </c>
      <c r="K39" s="1173"/>
    </row>
    <row r="40" spans="1:11" x14ac:dyDescent="0.2">
      <c r="A40" s="334"/>
      <c r="B40" s="335"/>
      <c r="C40" s="336"/>
      <c r="D40" s="337"/>
      <c r="E40" s="336"/>
      <c r="F40" s="336"/>
      <c r="G40" s="338"/>
      <c r="H40" s="339"/>
      <c r="I40" s="339"/>
      <c r="J40" s="188"/>
      <c r="K40" s="189"/>
    </row>
    <row r="41" spans="1:11" x14ac:dyDescent="0.2">
      <c r="A41" s="342" t="s">
        <v>305</v>
      </c>
      <c r="B41" s="183"/>
      <c r="C41" s="220"/>
      <c r="D41" s="343"/>
      <c r="E41" s="220"/>
      <c r="F41" s="220"/>
      <c r="G41" s="186"/>
      <c r="H41" s="187"/>
      <c r="I41" s="187"/>
      <c r="J41" s="184"/>
      <c r="K41" s="191"/>
    </row>
    <row r="42" spans="1:11" x14ac:dyDescent="0.2">
      <c r="A42" s="182"/>
      <c r="B42" s="183"/>
      <c r="C42" s="220"/>
      <c r="D42" s="343"/>
      <c r="E42" s="220"/>
      <c r="F42" s="220"/>
      <c r="G42" s="186"/>
      <c r="H42" s="187"/>
      <c r="I42" s="187"/>
      <c r="J42" s="184"/>
      <c r="K42" s="191"/>
    </row>
    <row r="43" spans="1:11" x14ac:dyDescent="0.2">
      <c r="A43" s="182"/>
      <c r="B43" s="183"/>
      <c r="C43" s="220"/>
      <c r="D43" s="343"/>
      <c r="E43" s="346" t="s">
        <v>129</v>
      </c>
      <c r="F43" s="517">
        <f>K24</f>
        <v>44927</v>
      </c>
      <c r="G43" s="186"/>
      <c r="H43" s="187"/>
      <c r="I43" s="187"/>
      <c r="J43" s="348"/>
      <c r="K43" s="191"/>
    </row>
    <row r="44" spans="1:11" x14ac:dyDescent="0.2">
      <c r="A44" s="176"/>
      <c r="B44" s="177"/>
      <c r="C44" s="352"/>
      <c r="D44" s="353"/>
      <c r="E44" s="352"/>
      <c r="F44" s="352"/>
      <c r="G44" s="180"/>
      <c r="H44" s="181"/>
      <c r="I44" s="181"/>
      <c r="J44" s="178"/>
      <c r="K44" s="190"/>
    </row>
    <row r="45" spans="1:11" ht="8.25" customHeight="1" x14ac:dyDescent="0.2">
      <c r="A45" s="182"/>
      <c r="B45" s="183"/>
      <c r="C45" s="220"/>
      <c r="D45" s="343"/>
      <c r="E45" s="220"/>
      <c r="F45" s="220"/>
      <c r="G45" s="186"/>
      <c r="H45" s="187"/>
      <c r="I45" s="187"/>
      <c r="J45" s="184"/>
      <c r="K45" s="191"/>
    </row>
    <row r="46" spans="1:11" ht="8.25" customHeight="1" x14ac:dyDescent="0.2">
      <c r="A46" s="406"/>
      <c r="B46" s="125"/>
      <c r="C46" s="125"/>
      <c r="D46" s="125"/>
      <c r="E46" s="125"/>
      <c r="F46" s="125"/>
      <c r="G46" s="125"/>
      <c r="H46" s="407"/>
      <c r="I46" s="407"/>
      <c r="J46" s="125"/>
      <c r="K46" s="595"/>
    </row>
    <row r="47" spans="1:11" x14ac:dyDescent="0.2">
      <c r="A47" s="1074"/>
      <c r="B47" s="1174"/>
      <c r="C47" s="1174"/>
      <c r="D47" s="1174"/>
      <c r="E47" s="1174"/>
      <c r="F47" s="1174"/>
      <c r="G47" s="1174"/>
      <c r="H47" s="1174"/>
      <c r="I47" s="1174"/>
      <c r="J47" s="1174"/>
      <c r="K47" s="1175"/>
    </row>
    <row r="48" spans="1:11" x14ac:dyDescent="0.2">
      <c r="A48" s="941"/>
      <c r="B48" s="326"/>
      <c r="C48" s="327"/>
      <c r="D48" s="636">
        <f>D24</f>
        <v>0.21</v>
      </c>
      <c r="E48" s="637">
        <f>C48*(D48+1)</f>
        <v>0</v>
      </c>
      <c r="F48" s="328"/>
      <c r="G48" s="329"/>
      <c r="H48" s="328"/>
      <c r="I48" s="217"/>
      <c r="J48" s="557">
        <f t="shared" ref="J48:J62" si="2">(E48*F48*G48*H48)+I48</f>
        <v>0</v>
      </c>
      <c r="K48" s="1171">
        <f>K24+366</f>
        <v>45293</v>
      </c>
    </row>
    <row r="49" spans="1:11" x14ac:dyDescent="0.2">
      <c r="A49" s="941"/>
      <c r="B49" s="326"/>
      <c r="C49" s="217"/>
      <c r="D49" s="636">
        <f>D25</f>
        <v>0.21</v>
      </c>
      <c r="E49" s="637">
        <f t="shared" ref="E49:E62" si="3">C49*(D49+1)</f>
        <v>0</v>
      </c>
      <c r="F49" s="328"/>
      <c r="G49" s="329"/>
      <c r="H49" s="328"/>
      <c r="I49" s="217"/>
      <c r="J49" s="557">
        <f t="shared" si="2"/>
        <v>0</v>
      </c>
      <c r="K49" s="1172"/>
    </row>
    <row r="50" spans="1:11" x14ac:dyDescent="0.2">
      <c r="A50" s="941"/>
      <c r="B50" s="326"/>
      <c r="C50" s="217"/>
      <c r="D50" s="636">
        <f>D26</f>
        <v>0.21</v>
      </c>
      <c r="E50" s="637">
        <f t="shared" si="3"/>
        <v>0</v>
      </c>
      <c r="F50" s="328"/>
      <c r="G50" s="329"/>
      <c r="H50" s="328"/>
      <c r="I50" s="217"/>
      <c r="J50" s="557">
        <f t="shared" si="2"/>
        <v>0</v>
      </c>
      <c r="K50" s="1172"/>
    </row>
    <row r="51" spans="1:11" x14ac:dyDescent="0.2">
      <c r="A51" s="941"/>
      <c r="B51" s="326"/>
      <c r="C51" s="217"/>
      <c r="D51" s="636">
        <f>D27</f>
        <v>0.21</v>
      </c>
      <c r="E51" s="637">
        <f t="shared" si="3"/>
        <v>0</v>
      </c>
      <c r="F51" s="328"/>
      <c r="G51" s="329"/>
      <c r="H51" s="328"/>
      <c r="I51" s="217"/>
      <c r="J51" s="557">
        <f t="shared" si="2"/>
        <v>0</v>
      </c>
      <c r="K51" s="1172"/>
    </row>
    <row r="52" spans="1:11" x14ac:dyDescent="0.2">
      <c r="A52" s="941"/>
      <c r="B52" s="326"/>
      <c r="C52" s="217"/>
      <c r="D52" s="636">
        <f>D28</f>
        <v>0.21</v>
      </c>
      <c r="E52" s="637">
        <f t="shared" si="3"/>
        <v>0</v>
      </c>
      <c r="F52" s="328"/>
      <c r="G52" s="329"/>
      <c r="H52" s="328"/>
      <c r="I52" s="217"/>
      <c r="J52" s="557">
        <f t="shared" si="2"/>
        <v>0</v>
      </c>
      <c r="K52" s="1172"/>
    </row>
    <row r="53" spans="1:11" x14ac:dyDescent="0.2">
      <c r="A53" s="941"/>
      <c r="B53" s="326"/>
      <c r="C53" s="217"/>
      <c r="D53" s="636">
        <f t="shared" ref="D53:D62" si="4">D29</f>
        <v>0.21</v>
      </c>
      <c r="E53" s="637">
        <f>C53*(D53+1)</f>
        <v>0</v>
      </c>
      <c r="F53" s="328"/>
      <c r="G53" s="329"/>
      <c r="H53" s="328"/>
      <c r="I53" s="217"/>
      <c r="J53" s="557">
        <f t="shared" si="2"/>
        <v>0</v>
      </c>
      <c r="K53" s="1172"/>
    </row>
    <row r="54" spans="1:11" x14ac:dyDescent="0.2">
      <c r="A54" s="941"/>
      <c r="B54" s="326"/>
      <c r="C54" s="217"/>
      <c r="D54" s="636">
        <f t="shared" si="4"/>
        <v>0.21</v>
      </c>
      <c r="E54" s="637">
        <f>C54*(D54+1)</f>
        <v>0</v>
      </c>
      <c r="F54" s="328"/>
      <c r="G54" s="329"/>
      <c r="H54" s="328"/>
      <c r="I54" s="217"/>
      <c r="J54" s="557">
        <f t="shared" si="2"/>
        <v>0</v>
      </c>
      <c r="K54" s="1172"/>
    </row>
    <row r="55" spans="1:11" x14ac:dyDescent="0.2">
      <c r="A55" s="941"/>
      <c r="B55" s="326"/>
      <c r="C55" s="217"/>
      <c r="D55" s="636">
        <f t="shared" si="4"/>
        <v>0.21</v>
      </c>
      <c r="E55" s="637">
        <f>C55*(D55+1)</f>
        <v>0</v>
      </c>
      <c r="F55" s="328"/>
      <c r="G55" s="329"/>
      <c r="H55" s="328"/>
      <c r="I55" s="217"/>
      <c r="J55" s="557">
        <f t="shared" si="2"/>
        <v>0</v>
      </c>
      <c r="K55" s="1172"/>
    </row>
    <row r="56" spans="1:11" x14ac:dyDescent="0.2">
      <c r="A56" s="941"/>
      <c r="B56" s="326"/>
      <c r="C56" s="217"/>
      <c r="D56" s="636">
        <f t="shared" si="4"/>
        <v>0.21</v>
      </c>
      <c r="E56" s="637">
        <f>C56*(D56+1)</f>
        <v>0</v>
      </c>
      <c r="F56" s="328"/>
      <c r="G56" s="329"/>
      <c r="H56" s="328"/>
      <c r="I56" s="217"/>
      <c r="J56" s="557">
        <f t="shared" si="2"/>
        <v>0</v>
      </c>
      <c r="K56" s="1172"/>
    </row>
    <row r="57" spans="1:11" x14ac:dyDescent="0.2">
      <c r="A57" s="941"/>
      <c r="B57" s="326"/>
      <c r="C57" s="217"/>
      <c r="D57" s="636">
        <f t="shared" si="4"/>
        <v>0.21</v>
      </c>
      <c r="E57" s="637">
        <f>C57*(D57+1)</f>
        <v>0</v>
      </c>
      <c r="F57" s="328"/>
      <c r="G57" s="329"/>
      <c r="H57" s="328"/>
      <c r="I57" s="217"/>
      <c r="J57" s="557">
        <f t="shared" si="2"/>
        <v>0</v>
      </c>
      <c r="K57" s="1172"/>
    </row>
    <row r="58" spans="1:11" x14ac:dyDescent="0.2">
      <c r="A58" s="941"/>
      <c r="B58" s="326"/>
      <c r="C58" s="217"/>
      <c r="D58" s="636">
        <f t="shared" si="4"/>
        <v>0.21</v>
      </c>
      <c r="E58" s="637">
        <f t="shared" si="3"/>
        <v>0</v>
      </c>
      <c r="F58" s="328"/>
      <c r="G58" s="329"/>
      <c r="H58" s="328"/>
      <c r="I58" s="217"/>
      <c r="J58" s="557">
        <f t="shared" si="2"/>
        <v>0</v>
      </c>
      <c r="K58" s="1172"/>
    </row>
    <row r="59" spans="1:11" x14ac:dyDescent="0.2">
      <c r="A59" s="941"/>
      <c r="B59" s="326"/>
      <c r="C59" s="217"/>
      <c r="D59" s="636">
        <f t="shared" si="4"/>
        <v>0.21</v>
      </c>
      <c r="E59" s="637">
        <f t="shared" si="3"/>
        <v>0</v>
      </c>
      <c r="F59" s="328"/>
      <c r="G59" s="329"/>
      <c r="H59" s="328"/>
      <c r="I59" s="217"/>
      <c r="J59" s="557">
        <f t="shared" si="2"/>
        <v>0</v>
      </c>
      <c r="K59" s="1172"/>
    </row>
    <row r="60" spans="1:11" x14ac:dyDescent="0.2">
      <c r="A60" s="941"/>
      <c r="B60" s="326"/>
      <c r="C60" s="217"/>
      <c r="D60" s="636">
        <f t="shared" si="4"/>
        <v>0.21</v>
      </c>
      <c r="E60" s="637">
        <f t="shared" si="3"/>
        <v>0</v>
      </c>
      <c r="F60" s="328"/>
      <c r="G60" s="329"/>
      <c r="H60" s="328"/>
      <c r="I60" s="217"/>
      <c r="J60" s="557">
        <f t="shared" si="2"/>
        <v>0</v>
      </c>
      <c r="K60" s="1172"/>
    </row>
    <row r="61" spans="1:11" x14ac:dyDescent="0.2">
      <c r="A61" s="941"/>
      <c r="B61" s="326"/>
      <c r="C61" s="217"/>
      <c r="D61" s="636">
        <f t="shared" si="4"/>
        <v>0.21</v>
      </c>
      <c r="E61" s="637">
        <f t="shared" si="3"/>
        <v>0</v>
      </c>
      <c r="F61" s="328"/>
      <c r="G61" s="329"/>
      <c r="H61" s="328"/>
      <c r="I61" s="217"/>
      <c r="J61" s="557">
        <f t="shared" si="2"/>
        <v>0</v>
      </c>
      <c r="K61" s="1172"/>
    </row>
    <row r="62" spans="1:11" x14ac:dyDescent="0.2">
      <c r="A62" s="941"/>
      <c r="B62" s="326"/>
      <c r="C62" s="217"/>
      <c r="D62" s="636">
        <f t="shared" si="4"/>
        <v>0.21</v>
      </c>
      <c r="E62" s="637">
        <f t="shared" si="3"/>
        <v>0</v>
      </c>
      <c r="F62" s="328"/>
      <c r="G62" s="329"/>
      <c r="H62" s="328"/>
      <c r="I62" s="217"/>
      <c r="J62" s="557">
        <f t="shared" si="2"/>
        <v>0</v>
      </c>
      <c r="K62" s="1172"/>
    </row>
    <row r="63" spans="1:11" x14ac:dyDescent="0.2">
      <c r="A63" s="165"/>
      <c r="B63" s="166" t="s">
        <v>47</v>
      </c>
      <c r="C63" s="167"/>
      <c r="D63" s="168"/>
      <c r="E63" s="167"/>
      <c r="F63" s="167"/>
      <c r="G63" s="169"/>
      <c r="H63" s="716" t="str">
        <f>IF(J67&gt;0,"lt. ZN","")</f>
        <v/>
      </c>
      <c r="I63" s="716"/>
      <c r="J63" s="171">
        <f>IF(J67=0,SUM(J48:J62),J67)</f>
        <v>0</v>
      </c>
      <c r="K63" s="1173"/>
    </row>
    <row r="64" spans="1:11" x14ac:dyDescent="0.2">
      <c r="A64" s="182"/>
      <c r="B64" s="183"/>
      <c r="C64" s="184"/>
      <c r="D64" s="185"/>
      <c r="E64" s="184"/>
      <c r="F64" s="184"/>
      <c r="G64" s="186"/>
      <c r="H64" s="187"/>
      <c r="I64" s="187"/>
      <c r="J64" s="188"/>
      <c r="K64" s="189"/>
    </row>
    <row r="65" spans="1:11" x14ac:dyDescent="0.2">
      <c r="A65" s="342" t="s">
        <v>305</v>
      </c>
      <c r="B65" s="183"/>
      <c r="C65" s="220"/>
      <c r="D65" s="343"/>
      <c r="E65" s="220"/>
      <c r="F65" s="220"/>
      <c r="G65" s="186"/>
      <c r="H65" s="187"/>
      <c r="I65" s="187"/>
      <c r="J65" s="184"/>
      <c r="K65" s="191"/>
    </row>
    <row r="66" spans="1:11" x14ac:dyDescent="0.2">
      <c r="A66" s="182"/>
      <c r="B66" s="183"/>
      <c r="C66" s="220"/>
      <c r="D66" s="343"/>
      <c r="E66" s="220"/>
      <c r="F66" s="220"/>
      <c r="G66" s="186"/>
      <c r="H66" s="187"/>
      <c r="I66" s="187"/>
      <c r="J66" s="184"/>
      <c r="K66" s="191"/>
    </row>
    <row r="67" spans="1:11" x14ac:dyDescent="0.2">
      <c r="A67" s="182"/>
      <c r="B67" s="183"/>
      <c r="C67" s="220"/>
      <c r="D67" s="343"/>
      <c r="E67" s="408" t="s">
        <v>129</v>
      </c>
      <c r="F67" s="517">
        <f>K48</f>
        <v>45293</v>
      </c>
      <c r="G67" s="186"/>
      <c r="H67" s="187"/>
      <c r="I67" s="187"/>
      <c r="J67" s="409"/>
      <c r="K67" s="191"/>
    </row>
    <row r="68" spans="1:11" x14ac:dyDescent="0.2">
      <c r="A68" s="176"/>
      <c r="B68" s="177"/>
      <c r="C68" s="178"/>
      <c r="D68" s="179"/>
      <c r="E68" s="178"/>
      <c r="F68" s="178"/>
      <c r="G68" s="180"/>
      <c r="H68" s="181"/>
      <c r="I68" s="181"/>
      <c r="J68" s="178"/>
      <c r="K68" s="190"/>
    </row>
    <row r="69" spans="1:11" ht="14.25" customHeight="1" x14ac:dyDescent="0.2">
      <c r="A69" s="172"/>
      <c r="B69" s="162"/>
      <c r="C69" s="162"/>
      <c r="D69" s="162"/>
      <c r="E69" s="162"/>
      <c r="F69" s="162"/>
      <c r="G69" s="162"/>
      <c r="H69" s="1166" t="s">
        <v>381</v>
      </c>
      <c r="I69" s="1166"/>
      <c r="J69" s="1166"/>
      <c r="K69" s="1167"/>
    </row>
    <row r="70" spans="1:11" x14ac:dyDescent="0.2">
      <c r="A70" s="1074"/>
      <c r="B70" s="1174"/>
      <c r="C70" s="1174"/>
      <c r="D70" s="1174"/>
      <c r="E70" s="1174"/>
      <c r="F70" s="1174"/>
      <c r="G70" s="1174"/>
      <c r="H70" s="1174"/>
      <c r="I70" s="1174"/>
      <c r="J70" s="1174"/>
      <c r="K70" s="1175"/>
    </row>
    <row r="71" spans="1:11" x14ac:dyDescent="0.2">
      <c r="A71" s="941"/>
      <c r="B71" s="326"/>
      <c r="C71" s="327"/>
      <c r="D71" s="636">
        <f t="shared" ref="D71:D85" si="5">D48</f>
        <v>0.21</v>
      </c>
      <c r="E71" s="637">
        <f>C71*(D71+1)</f>
        <v>0</v>
      </c>
      <c r="F71" s="328"/>
      <c r="G71" s="329"/>
      <c r="H71" s="328"/>
      <c r="I71" s="217"/>
      <c r="J71" s="557">
        <f t="shared" ref="J71:J85" si="6">(E71*F71*G71*H71)+I71</f>
        <v>0</v>
      </c>
      <c r="K71" s="1171">
        <f>K48+366</f>
        <v>45659</v>
      </c>
    </row>
    <row r="72" spans="1:11" x14ac:dyDescent="0.2">
      <c r="A72" s="941"/>
      <c r="B72" s="326"/>
      <c r="C72" s="217"/>
      <c r="D72" s="636">
        <f>D48</f>
        <v>0.21</v>
      </c>
      <c r="E72" s="637">
        <f t="shared" ref="E72:E85" si="7">C72*(D72+1)</f>
        <v>0</v>
      </c>
      <c r="F72" s="328"/>
      <c r="G72" s="329"/>
      <c r="H72" s="328"/>
      <c r="I72" s="217"/>
      <c r="J72" s="557">
        <f t="shared" si="6"/>
        <v>0</v>
      </c>
      <c r="K72" s="1172"/>
    </row>
    <row r="73" spans="1:11" x14ac:dyDescent="0.2">
      <c r="A73" s="941"/>
      <c r="B73" s="326"/>
      <c r="C73" s="217"/>
      <c r="D73" s="636">
        <f t="shared" si="5"/>
        <v>0.21</v>
      </c>
      <c r="E73" s="637">
        <f t="shared" si="7"/>
        <v>0</v>
      </c>
      <c r="F73" s="328"/>
      <c r="G73" s="329"/>
      <c r="H73" s="328"/>
      <c r="I73" s="217"/>
      <c r="J73" s="557">
        <f t="shared" si="6"/>
        <v>0</v>
      </c>
      <c r="K73" s="1172"/>
    </row>
    <row r="74" spans="1:11" x14ac:dyDescent="0.2">
      <c r="A74" s="941"/>
      <c r="B74" s="326"/>
      <c r="C74" s="217"/>
      <c r="D74" s="636">
        <f t="shared" si="5"/>
        <v>0.21</v>
      </c>
      <c r="E74" s="637">
        <f t="shared" si="7"/>
        <v>0</v>
      </c>
      <c r="F74" s="328"/>
      <c r="G74" s="329"/>
      <c r="H74" s="328"/>
      <c r="I74" s="217"/>
      <c r="J74" s="557">
        <f t="shared" si="6"/>
        <v>0</v>
      </c>
      <c r="K74" s="1172"/>
    </row>
    <row r="75" spans="1:11" x14ac:dyDescent="0.2">
      <c r="A75" s="941"/>
      <c r="B75" s="326"/>
      <c r="C75" s="217"/>
      <c r="D75" s="636">
        <f t="shared" si="5"/>
        <v>0.21</v>
      </c>
      <c r="E75" s="637">
        <f t="shared" si="7"/>
        <v>0</v>
      </c>
      <c r="F75" s="328"/>
      <c r="G75" s="329"/>
      <c r="H75" s="328"/>
      <c r="I75" s="217"/>
      <c r="J75" s="557">
        <f t="shared" si="6"/>
        <v>0</v>
      </c>
      <c r="K75" s="1172"/>
    </row>
    <row r="76" spans="1:11" x14ac:dyDescent="0.2">
      <c r="A76" s="941"/>
      <c r="B76" s="326"/>
      <c r="C76" s="217"/>
      <c r="D76" s="636">
        <f t="shared" si="5"/>
        <v>0.21</v>
      </c>
      <c r="E76" s="637">
        <f>C76*(D76+1)</f>
        <v>0</v>
      </c>
      <c r="F76" s="328"/>
      <c r="G76" s="329"/>
      <c r="H76" s="328"/>
      <c r="I76" s="217"/>
      <c r="J76" s="557">
        <f t="shared" si="6"/>
        <v>0</v>
      </c>
      <c r="K76" s="1172"/>
    </row>
    <row r="77" spans="1:11" x14ac:dyDescent="0.2">
      <c r="A77" s="941"/>
      <c r="B77" s="326"/>
      <c r="C77" s="217"/>
      <c r="D77" s="636">
        <f t="shared" si="5"/>
        <v>0.21</v>
      </c>
      <c r="E77" s="637">
        <f>C77*(D77+1)</f>
        <v>0</v>
      </c>
      <c r="F77" s="328"/>
      <c r="G77" s="329"/>
      <c r="H77" s="328"/>
      <c r="I77" s="217"/>
      <c r="J77" s="557">
        <f t="shared" si="6"/>
        <v>0</v>
      </c>
      <c r="K77" s="1172"/>
    </row>
    <row r="78" spans="1:11" x14ac:dyDescent="0.2">
      <c r="A78" s="941"/>
      <c r="B78" s="326"/>
      <c r="C78" s="217"/>
      <c r="D78" s="636">
        <f t="shared" si="5"/>
        <v>0.21</v>
      </c>
      <c r="E78" s="637">
        <f>C78*(D78+1)</f>
        <v>0</v>
      </c>
      <c r="F78" s="328"/>
      <c r="G78" s="329"/>
      <c r="H78" s="328"/>
      <c r="I78" s="217"/>
      <c r="J78" s="557">
        <f t="shared" si="6"/>
        <v>0</v>
      </c>
      <c r="K78" s="1172"/>
    </row>
    <row r="79" spans="1:11" x14ac:dyDescent="0.2">
      <c r="A79" s="941"/>
      <c r="B79" s="326"/>
      <c r="C79" s="217"/>
      <c r="D79" s="636">
        <f t="shared" si="5"/>
        <v>0.21</v>
      </c>
      <c r="E79" s="637">
        <f>C79*(D79+1)</f>
        <v>0</v>
      </c>
      <c r="F79" s="328"/>
      <c r="G79" s="329"/>
      <c r="H79" s="328"/>
      <c r="I79" s="217"/>
      <c r="J79" s="557">
        <f t="shared" si="6"/>
        <v>0</v>
      </c>
      <c r="K79" s="1172"/>
    </row>
    <row r="80" spans="1:11" x14ac:dyDescent="0.2">
      <c r="A80" s="941"/>
      <c r="B80" s="326"/>
      <c r="C80" s="217"/>
      <c r="D80" s="636">
        <f t="shared" si="5"/>
        <v>0.21</v>
      </c>
      <c r="E80" s="637">
        <f>C80*(D80+1)</f>
        <v>0</v>
      </c>
      <c r="F80" s="328"/>
      <c r="G80" s="329"/>
      <c r="H80" s="328"/>
      <c r="I80" s="217"/>
      <c r="J80" s="557">
        <f t="shared" si="6"/>
        <v>0</v>
      </c>
      <c r="K80" s="1172"/>
    </row>
    <row r="81" spans="1:11" x14ac:dyDescent="0.2">
      <c r="A81" s="941"/>
      <c r="B81" s="326"/>
      <c r="C81" s="217"/>
      <c r="D81" s="636">
        <f t="shared" si="5"/>
        <v>0.21</v>
      </c>
      <c r="E81" s="637">
        <f t="shared" si="7"/>
        <v>0</v>
      </c>
      <c r="F81" s="328"/>
      <c r="G81" s="329"/>
      <c r="H81" s="328"/>
      <c r="I81" s="217"/>
      <c r="J81" s="557">
        <f t="shared" si="6"/>
        <v>0</v>
      </c>
      <c r="K81" s="1172"/>
    </row>
    <row r="82" spans="1:11" x14ac:dyDescent="0.2">
      <c r="A82" s="941"/>
      <c r="B82" s="326"/>
      <c r="C82" s="217"/>
      <c r="D82" s="636">
        <f t="shared" si="5"/>
        <v>0.21</v>
      </c>
      <c r="E82" s="637">
        <f t="shared" si="7"/>
        <v>0</v>
      </c>
      <c r="F82" s="328"/>
      <c r="G82" s="329"/>
      <c r="H82" s="328"/>
      <c r="I82" s="217"/>
      <c r="J82" s="557">
        <f t="shared" si="6"/>
        <v>0</v>
      </c>
      <c r="K82" s="1172"/>
    </row>
    <row r="83" spans="1:11" x14ac:dyDescent="0.2">
      <c r="A83" s="941"/>
      <c r="B83" s="326"/>
      <c r="C83" s="217"/>
      <c r="D83" s="636">
        <f t="shared" si="5"/>
        <v>0.21</v>
      </c>
      <c r="E83" s="637">
        <f t="shared" si="7"/>
        <v>0</v>
      </c>
      <c r="F83" s="328"/>
      <c r="G83" s="329"/>
      <c r="H83" s="328"/>
      <c r="I83" s="217"/>
      <c r="J83" s="557">
        <f t="shared" si="6"/>
        <v>0</v>
      </c>
      <c r="K83" s="1172"/>
    </row>
    <row r="84" spans="1:11" ht="13.5" customHeight="1" x14ac:dyDescent="0.2">
      <c r="A84" s="941"/>
      <c r="B84" s="326"/>
      <c r="C84" s="217"/>
      <c r="D84" s="636">
        <f t="shared" si="5"/>
        <v>0.21</v>
      </c>
      <c r="E84" s="637">
        <f t="shared" si="7"/>
        <v>0</v>
      </c>
      <c r="F84" s="328"/>
      <c r="G84" s="329"/>
      <c r="H84" s="328"/>
      <c r="I84" s="217"/>
      <c r="J84" s="557">
        <f t="shared" si="6"/>
        <v>0</v>
      </c>
      <c r="K84" s="1172"/>
    </row>
    <row r="85" spans="1:11" x14ac:dyDescent="0.2">
      <c r="A85" s="941"/>
      <c r="B85" s="326"/>
      <c r="C85" s="217"/>
      <c r="D85" s="636">
        <f t="shared" si="5"/>
        <v>0.21</v>
      </c>
      <c r="E85" s="637">
        <f t="shared" si="7"/>
        <v>0</v>
      </c>
      <c r="F85" s="328"/>
      <c r="G85" s="329"/>
      <c r="H85" s="328"/>
      <c r="I85" s="217"/>
      <c r="J85" s="557">
        <f t="shared" si="6"/>
        <v>0</v>
      </c>
      <c r="K85" s="1172"/>
    </row>
    <row r="86" spans="1:11" x14ac:dyDescent="0.2">
      <c r="A86" s="165"/>
      <c r="B86" s="166" t="s">
        <v>47</v>
      </c>
      <c r="C86" s="167"/>
      <c r="D86" s="168"/>
      <c r="E86" s="167"/>
      <c r="F86" s="167"/>
      <c r="G86" s="169"/>
      <c r="H86" s="716" t="str">
        <f>IF(J90&gt;0,"lt. ZN","")</f>
        <v/>
      </c>
      <c r="I86" s="716"/>
      <c r="J86" s="171">
        <f>IF(J90=0,SUM(J71:J85),J90)</f>
        <v>0</v>
      </c>
      <c r="K86" s="1173"/>
    </row>
    <row r="87" spans="1:11" x14ac:dyDescent="0.2">
      <c r="A87" s="334"/>
      <c r="B87" s="335"/>
      <c r="C87" s="188"/>
      <c r="D87" s="356"/>
      <c r="E87" s="188"/>
      <c r="F87" s="188"/>
      <c r="G87" s="338"/>
      <c r="H87" s="339"/>
      <c r="I87" s="339"/>
      <c r="J87" s="188"/>
      <c r="K87" s="189"/>
    </row>
    <row r="88" spans="1:11" x14ac:dyDescent="0.2">
      <c r="A88" s="342" t="s">
        <v>305</v>
      </c>
      <c r="B88" s="183"/>
      <c r="C88" s="220"/>
      <c r="D88" s="343"/>
      <c r="E88" s="220"/>
      <c r="F88" s="220"/>
      <c r="G88" s="186"/>
      <c r="H88" s="187"/>
      <c r="I88" s="187"/>
      <c r="J88" s="184"/>
      <c r="K88" s="191"/>
    </row>
    <row r="89" spans="1:11" x14ac:dyDescent="0.2">
      <c r="A89" s="182"/>
      <c r="B89" s="183"/>
      <c r="C89" s="220"/>
      <c r="D89" s="343"/>
      <c r="E89" s="220"/>
      <c r="F89" s="220"/>
      <c r="G89" s="186"/>
      <c r="H89" s="187"/>
      <c r="I89" s="187"/>
      <c r="J89" s="184"/>
      <c r="K89" s="191"/>
    </row>
    <row r="90" spans="1:11" x14ac:dyDescent="0.2">
      <c r="A90" s="182"/>
      <c r="B90" s="183"/>
      <c r="C90" s="220"/>
      <c r="D90" s="343"/>
      <c r="E90" s="408" t="s">
        <v>129</v>
      </c>
      <c r="F90" s="517">
        <f>K71</f>
        <v>45659</v>
      </c>
      <c r="G90" s="186"/>
      <c r="H90" s="187"/>
      <c r="I90" s="187"/>
      <c r="J90" s="302"/>
      <c r="K90" s="191"/>
    </row>
    <row r="91" spans="1:11" x14ac:dyDescent="0.2">
      <c r="A91" s="176"/>
      <c r="B91" s="177"/>
      <c r="C91" s="352"/>
      <c r="D91" s="353"/>
      <c r="E91" s="410"/>
      <c r="F91" s="411"/>
      <c r="G91" s="180"/>
      <c r="H91" s="181"/>
      <c r="I91" s="181"/>
      <c r="J91" s="711"/>
      <c r="K91" s="190"/>
    </row>
    <row r="92" spans="1:11" x14ac:dyDescent="0.2">
      <c r="A92" s="97"/>
      <c r="B92" s="105"/>
      <c r="C92" s="105"/>
      <c r="D92" s="105"/>
      <c r="E92" s="105"/>
      <c r="F92" s="105"/>
      <c r="G92" s="105"/>
      <c r="H92" s="359"/>
      <c r="I92" s="359"/>
      <c r="J92" s="105"/>
      <c r="K92" s="595"/>
    </row>
    <row r="93" spans="1:11" x14ac:dyDescent="0.2">
      <c r="A93" s="1074"/>
      <c r="B93" s="1174"/>
      <c r="C93" s="1174"/>
      <c r="D93" s="1174"/>
      <c r="E93" s="1174"/>
      <c r="F93" s="1174"/>
      <c r="G93" s="1174"/>
      <c r="H93" s="1174"/>
      <c r="I93" s="1174"/>
      <c r="J93" s="1174"/>
      <c r="K93" s="1175"/>
    </row>
    <row r="94" spans="1:11" x14ac:dyDescent="0.2">
      <c r="A94" s="941"/>
      <c r="B94" s="326"/>
      <c r="C94" s="327"/>
      <c r="D94" s="636">
        <f t="shared" ref="D94:D108" si="8">D71</f>
        <v>0.21</v>
      </c>
      <c r="E94" s="637">
        <f>C94*(D94+1)</f>
        <v>0</v>
      </c>
      <c r="F94" s="328"/>
      <c r="G94" s="329"/>
      <c r="H94" s="328"/>
      <c r="I94" s="217"/>
      <c r="J94" s="557">
        <f t="shared" ref="J94:J108" si="9">(E94*F94*G94*H94)+I94</f>
        <v>0</v>
      </c>
      <c r="K94" s="1176">
        <f>K71+366</f>
        <v>46025</v>
      </c>
    </row>
    <row r="95" spans="1:11" x14ac:dyDescent="0.2">
      <c r="A95" s="941"/>
      <c r="B95" s="326"/>
      <c r="C95" s="217"/>
      <c r="D95" s="636">
        <f t="shared" si="8"/>
        <v>0.21</v>
      </c>
      <c r="E95" s="637">
        <f t="shared" ref="E95:E98" si="10">C95*(D95+1)</f>
        <v>0</v>
      </c>
      <c r="F95" s="328"/>
      <c r="G95" s="329"/>
      <c r="H95" s="328"/>
      <c r="I95" s="217"/>
      <c r="J95" s="557">
        <f t="shared" si="9"/>
        <v>0</v>
      </c>
      <c r="K95" s="1177"/>
    </row>
    <row r="96" spans="1:11" x14ac:dyDescent="0.2">
      <c r="A96" s="941"/>
      <c r="B96" s="326"/>
      <c r="C96" s="217"/>
      <c r="D96" s="636">
        <f t="shared" si="8"/>
        <v>0.21</v>
      </c>
      <c r="E96" s="637">
        <f t="shared" si="10"/>
        <v>0</v>
      </c>
      <c r="F96" s="328"/>
      <c r="G96" s="329"/>
      <c r="H96" s="328"/>
      <c r="I96" s="217"/>
      <c r="J96" s="557">
        <f t="shared" si="9"/>
        <v>0</v>
      </c>
      <c r="K96" s="1177"/>
    </row>
    <row r="97" spans="1:11" x14ac:dyDescent="0.2">
      <c r="A97" s="941"/>
      <c r="B97" s="326"/>
      <c r="C97" s="217"/>
      <c r="D97" s="636">
        <f t="shared" si="8"/>
        <v>0.21</v>
      </c>
      <c r="E97" s="637">
        <f t="shared" si="10"/>
        <v>0</v>
      </c>
      <c r="F97" s="328"/>
      <c r="G97" s="329"/>
      <c r="H97" s="328"/>
      <c r="I97" s="217"/>
      <c r="J97" s="557">
        <f t="shared" si="9"/>
        <v>0</v>
      </c>
      <c r="K97" s="1177"/>
    </row>
    <row r="98" spans="1:11" x14ac:dyDescent="0.2">
      <c r="A98" s="941"/>
      <c r="B98" s="326"/>
      <c r="C98" s="217"/>
      <c r="D98" s="636">
        <f t="shared" si="8"/>
        <v>0.21</v>
      </c>
      <c r="E98" s="637">
        <f t="shared" si="10"/>
        <v>0</v>
      </c>
      <c r="F98" s="328"/>
      <c r="G98" s="329"/>
      <c r="H98" s="328"/>
      <c r="I98" s="217"/>
      <c r="J98" s="557">
        <f t="shared" si="9"/>
        <v>0</v>
      </c>
      <c r="K98" s="1177"/>
    </row>
    <row r="99" spans="1:11" x14ac:dyDescent="0.2">
      <c r="A99" s="941"/>
      <c r="B99" s="326"/>
      <c r="C99" s="217"/>
      <c r="D99" s="636">
        <f t="shared" si="8"/>
        <v>0.21</v>
      </c>
      <c r="E99" s="637">
        <f>C99*(D99+1)</f>
        <v>0</v>
      </c>
      <c r="F99" s="328"/>
      <c r="G99" s="329"/>
      <c r="H99" s="328"/>
      <c r="I99" s="217"/>
      <c r="J99" s="557">
        <f t="shared" si="9"/>
        <v>0</v>
      </c>
      <c r="K99" s="1177"/>
    </row>
    <row r="100" spans="1:11" x14ac:dyDescent="0.2">
      <c r="A100" s="941"/>
      <c r="B100" s="326"/>
      <c r="C100" s="217"/>
      <c r="D100" s="636">
        <f t="shared" si="8"/>
        <v>0.21</v>
      </c>
      <c r="E100" s="637">
        <f>C100*(D100+1)</f>
        <v>0</v>
      </c>
      <c r="F100" s="328"/>
      <c r="G100" s="329"/>
      <c r="H100" s="328"/>
      <c r="I100" s="217"/>
      <c r="J100" s="557">
        <f t="shared" si="9"/>
        <v>0</v>
      </c>
      <c r="K100" s="1177"/>
    </row>
    <row r="101" spans="1:11" x14ac:dyDescent="0.2">
      <c r="A101" s="941"/>
      <c r="B101" s="326"/>
      <c r="C101" s="217"/>
      <c r="D101" s="636">
        <f t="shared" si="8"/>
        <v>0.21</v>
      </c>
      <c r="E101" s="637">
        <f>C101*(D101+1)</f>
        <v>0</v>
      </c>
      <c r="F101" s="328"/>
      <c r="G101" s="329"/>
      <c r="H101" s="328"/>
      <c r="I101" s="217"/>
      <c r="J101" s="557">
        <f t="shared" si="9"/>
        <v>0</v>
      </c>
      <c r="K101" s="1177"/>
    </row>
    <row r="102" spans="1:11" x14ac:dyDescent="0.2">
      <c r="A102" s="941"/>
      <c r="B102" s="326"/>
      <c r="C102" s="217"/>
      <c r="D102" s="636">
        <f t="shared" si="8"/>
        <v>0.21</v>
      </c>
      <c r="E102" s="637">
        <f>C102*(D102+1)</f>
        <v>0</v>
      </c>
      <c r="F102" s="328"/>
      <c r="G102" s="329"/>
      <c r="H102" s="328"/>
      <c r="I102" s="217"/>
      <c r="J102" s="557">
        <f t="shared" si="9"/>
        <v>0</v>
      </c>
      <c r="K102" s="1177"/>
    </row>
    <row r="103" spans="1:11" x14ac:dyDescent="0.2">
      <c r="A103" s="941"/>
      <c r="B103" s="326"/>
      <c r="C103" s="217"/>
      <c r="D103" s="636">
        <f t="shared" si="8"/>
        <v>0.21</v>
      </c>
      <c r="E103" s="637">
        <f>C103*(D103+1)</f>
        <v>0</v>
      </c>
      <c r="F103" s="328"/>
      <c r="G103" s="329"/>
      <c r="H103" s="328"/>
      <c r="I103" s="217"/>
      <c r="J103" s="557">
        <f t="shared" si="9"/>
        <v>0</v>
      </c>
      <c r="K103" s="1177"/>
    </row>
    <row r="104" spans="1:11" x14ac:dyDescent="0.2">
      <c r="A104" s="941"/>
      <c r="B104" s="326"/>
      <c r="C104" s="217"/>
      <c r="D104" s="636">
        <f t="shared" si="8"/>
        <v>0.21</v>
      </c>
      <c r="E104" s="637">
        <f t="shared" ref="E104:E108" si="11">C104*(D104+1)</f>
        <v>0</v>
      </c>
      <c r="F104" s="328"/>
      <c r="G104" s="329"/>
      <c r="H104" s="328"/>
      <c r="I104" s="217"/>
      <c r="J104" s="557">
        <f t="shared" si="9"/>
        <v>0</v>
      </c>
      <c r="K104" s="1177"/>
    </row>
    <row r="105" spans="1:11" x14ac:dyDescent="0.2">
      <c r="A105" s="941"/>
      <c r="B105" s="326"/>
      <c r="C105" s="217"/>
      <c r="D105" s="636">
        <f t="shared" si="8"/>
        <v>0.21</v>
      </c>
      <c r="E105" s="637">
        <f t="shared" si="11"/>
        <v>0</v>
      </c>
      <c r="F105" s="328"/>
      <c r="G105" s="329"/>
      <c r="H105" s="328"/>
      <c r="I105" s="217"/>
      <c r="J105" s="557">
        <f t="shared" si="9"/>
        <v>0</v>
      </c>
      <c r="K105" s="1177"/>
    </row>
    <row r="106" spans="1:11" x14ac:dyDescent="0.2">
      <c r="A106" s="941"/>
      <c r="B106" s="326"/>
      <c r="C106" s="217"/>
      <c r="D106" s="636">
        <f t="shared" si="8"/>
        <v>0.21</v>
      </c>
      <c r="E106" s="637">
        <f t="shared" si="11"/>
        <v>0</v>
      </c>
      <c r="F106" s="328"/>
      <c r="G106" s="329"/>
      <c r="H106" s="328"/>
      <c r="I106" s="217"/>
      <c r="J106" s="557">
        <f t="shared" si="9"/>
        <v>0</v>
      </c>
      <c r="K106" s="1177"/>
    </row>
    <row r="107" spans="1:11" x14ac:dyDescent="0.2">
      <c r="A107" s="941"/>
      <c r="B107" s="326"/>
      <c r="C107" s="217"/>
      <c r="D107" s="636">
        <f t="shared" si="8"/>
        <v>0.21</v>
      </c>
      <c r="E107" s="637">
        <f t="shared" si="11"/>
        <v>0</v>
      </c>
      <c r="F107" s="328"/>
      <c r="G107" s="329"/>
      <c r="H107" s="328"/>
      <c r="I107" s="217"/>
      <c r="J107" s="557">
        <f t="shared" si="9"/>
        <v>0</v>
      </c>
      <c r="K107" s="1177"/>
    </row>
    <row r="108" spans="1:11" x14ac:dyDescent="0.2">
      <c r="A108" s="941"/>
      <c r="B108" s="326"/>
      <c r="C108" s="217"/>
      <c r="D108" s="636">
        <f t="shared" si="8"/>
        <v>0.21</v>
      </c>
      <c r="E108" s="637">
        <f t="shared" si="11"/>
        <v>0</v>
      </c>
      <c r="F108" s="328"/>
      <c r="G108" s="329"/>
      <c r="H108" s="328"/>
      <c r="I108" s="217"/>
      <c r="J108" s="557">
        <f t="shared" si="9"/>
        <v>0</v>
      </c>
      <c r="K108" s="1177"/>
    </row>
    <row r="109" spans="1:11" x14ac:dyDescent="0.2">
      <c r="A109" s="165"/>
      <c r="B109" s="166" t="s">
        <v>47</v>
      </c>
      <c r="C109" s="167"/>
      <c r="D109" s="360"/>
      <c r="E109" s="167"/>
      <c r="F109" s="360"/>
      <c r="G109" s="169"/>
      <c r="H109" s="716" t="str">
        <f>IF(J113&gt;0,"lt. ZN","")</f>
        <v/>
      </c>
      <c r="I109" s="716"/>
      <c r="J109" s="171">
        <f>IF(J113=0,SUM(J94:J108),J113)</f>
        <v>0</v>
      </c>
      <c r="K109" s="1178"/>
    </row>
    <row r="110" spans="1:11" x14ac:dyDescent="0.2">
      <c r="A110" s="334"/>
      <c r="B110" s="335"/>
      <c r="C110" s="188"/>
      <c r="D110" s="361"/>
      <c r="E110" s="188"/>
      <c r="F110" s="361"/>
      <c r="G110" s="338"/>
      <c r="H110" s="339"/>
      <c r="I110" s="339"/>
      <c r="J110" s="188"/>
      <c r="K110" s="189"/>
    </row>
    <row r="111" spans="1:11" x14ac:dyDescent="0.2">
      <c r="A111" s="342" t="s">
        <v>305</v>
      </c>
      <c r="B111" s="183"/>
      <c r="C111" s="220"/>
      <c r="D111" s="343"/>
      <c r="E111" s="220"/>
      <c r="F111" s="220"/>
      <c r="G111" s="186"/>
      <c r="H111" s="187"/>
      <c r="I111" s="187"/>
      <c r="J111" s="184"/>
      <c r="K111" s="191"/>
    </row>
    <row r="112" spans="1:11" x14ac:dyDescent="0.2">
      <c r="A112" s="182"/>
      <c r="B112" s="183"/>
      <c r="C112" s="220"/>
      <c r="D112" s="343"/>
      <c r="E112" s="220"/>
      <c r="F112" s="220"/>
      <c r="G112" s="186"/>
      <c r="H112" s="187"/>
      <c r="I112" s="187"/>
      <c r="J112" s="184"/>
      <c r="K112" s="191"/>
    </row>
    <row r="113" spans="1:11" x14ac:dyDescent="0.2">
      <c r="A113" s="182"/>
      <c r="B113" s="183"/>
      <c r="C113" s="220"/>
      <c r="D113" s="343"/>
      <c r="E113" s="408" t="s">
        <v>129</v>
      </c>
      <c r="F113" s="517">
        <f>K94</f>
        <v>46025</v>
      </c>
      <c r="G113" s="186"/>
      <c r="H113" s="187"/>
      <c r="I113" s="187"/>
      <c r="J113" s="302"/>
      <c r="K113" s="191"/>
    </row>
    <row r="114" spans="1:11" x14ac:dyDescent="0.2">
      <c r="A114" s="176"/>
      <c r="B114" s="177"/>
      <c r="C114" s="178"/>
      <c r="D114" s="179"/>
      <c r="E114" s="178"/>
      <c r="F114" s="178"/>
      <c r="G114" s="180"/>
      <c r="H114" s="181"/>
      <c r="I114" s="181"/>
      <c r="J114" s="178"/>
      <c r="K114" s="190"/>
    </row>
    <row r="115" spans="1:11" x14ac:dyDescent="0.2">
      <c r="A115" s="97"/>
      <c r="B115" s="105"/>
      <c r="C115" s="105"/>
      <c r="D115" s="105"/>
      <c r="E115" s="105"/>
      <c r="F115" s="105"/>
      <c r="G115" s="105"/>
      <c r="H115" s="359"/>
      <c r="I115" s="359"/>
      <c r="J115" s="105"/>
      <c r="K115" s="595"/>
    </row>
    <row r="116" spans="1:11" x14ac:dyDescent="0.2">
      <c r="A116" s="1074"/>
      <c r="B116" s="1174"/>
      <c r="C116" s="1174"/>
      <c r="D116" s="1174"/>
      <c r="E116" s="1174"/>
      <c r="F116" s="1174"/>
      <c r="G116" s="1174"/>
      <c r="H116" s="1174"/>
      <c r="I116" s="1174"/>
      <c r="J116" s="1174"/>
      <c r="K116" s="1175"/>
    </row>
    <row r="117" spans="1:11" x14ac:dyDescent="0.2">
      <c r="A117" s="941"/>
      <c r="B117" s="326"/>
      <c r="C117" s="327"/>
      <c r="D117" s="636">
        <f t="shared" ref="D117:D131" si="12">D94</f>
        <v>0.21</v>
      </c>
      <c r="E117" s="637">
        <f>C117*(D117+1)</f>
        <v>0</v>
      </c>
      <c r="F117" s="328"/>
      <c r="G117" s="329"/>
      <c r="H117" s="328"/>
      <c r="I117" s="217"/>
      <c r="J117" s="557">
        <f t="shared" ref="J117:J131" si="13">(E117*F117*G117*H117)+I117</f>
        <v>0</v>
      </c>
      <c r="K117" s="1176">
        <f>K94+366</f>
        <v>46391</v>
      </c>
    </row>
    <row r="118" spans="1:11" x14ac:dyDescent="0.2">
      <c r="A118" s="941"/>
      <c r="B118" s="326"/>
      <c r="C118" s="217"/>
      <c r="D118" s="636">
        <f t="shared" si="12"/>
        <v>0.21</v>
      </c>
      <c r="E118" s="637">
        <f t="shared" ref="E118:E121" si="14">C118*(D118+1)</f>
        <v>0</v>
      </c>
      <c r="F118" s="328"/>
      <c r="G118" s="329"/>
      <c r="H118" s="328"/>
      <c r="I118" s="217"/>
      <c r="J118" s="557">
        <f t="shared" si="13"/>
        <v>0</v>
      </c>
      <c r="K118" s="1177"/>
    </row>
    <row r="119" spans="1:11" x14ac:dyDescent="0.2">
      <c r="A119" s="941"/>
      <c r="B119" s="326"/>
      <c r="C119" s="217"/>
      <c r="D119" s="636">
        <f t="shared" si="12"/>
        <v>0.21</v>
      </c>
      <c r="E119" s="637">
        <f t="shared" si="14"/>
        <v>0</v>
      </c>
      <c r="F119" s="328"/>
      <c r="G119" s="329"/>
      <c r="H119" s="328"/>
      <c r="I119" s="217"/>
      <c r="J119" s="557">
        <f t="shared" si="13"/>
        <v>0</v>
      </c>
      <c r="K119" s="1177"/>
    </row>
    <row r="120" spans="1:11" x14ac:dyDescent="0.2">
      <c r="A120" s="941"/>
      <c r="B120" s="326"/>
      <c r="C120" s="217"/>
      <c r="D120" s="636">
        <f t="shared" si="12"/>
        <v>0.21</v>
      </c>
      <c r="E120" s="637">
        <f t="shared" si="14"/>
        <v>0</v>
      </c>
      <c r="F120" s="328"/>
      <c r="G120" s="329"/>
      <c r="H120" s="328"/>
      <c r="I120" s="217"/>
      <c r="J120" s="557">
        <f t="shared" si="13"/>
        <v>0</v>
      </c>
      <c r="K120" s="1177"/>
    </row>
    <row r="121" spans="1:11" x14ac:dyDescent="0.2">
      <c r="A121" s="941"/>
      <c r="B121" s="326"/>
      <c r="C121" s="217"/>
      <c r="D121" s="636">
        <f t="shared" si="12"/>
        <v>0.21</v>
      </c>
      <c r="E121" s="637">
        <f t="shared" si="14"/>
        <v>0</v>
      </c>
      <c r="F121" s="328"/>
      <c r="G121" s="329"/>
      <c r="H121" s="328"/>
      <c r="I121" s="217"/>
      <c r="J121" s="557">
        <f t="shared" si="13"/>
        <v>0</v>
      </c>
      <c r="K121" s="1177"/>
    </row>
    <row r="122" spans="1:11" x14ac:dyDescent="0.2">
      <c r="A122" s="941"/>
      <c r="B122" s="326"/>
      <c r="C122" s="217"/>
      <c r="D122" s="636">
        <f t="shared" si="12"/>
        <v>0.21</v>
      </c>
      <c r="E122" s="637">
        <f>C122*(D122+1)</f>
        <v>0</v>
      </c>
      <c r="F122" s="328"/>
      <c r="G122" s="329"/>
      <c r="H122" s="328"/>
      <c r="I122" s="217"/>
      <c r="J122" s="557">
        <f t="shared" si="13"/>
        <v>0</v>
      </c>
      <c r="K122" s="1177"/>
    </row>
    <row r="123" spans="1:11" x14ac:dyDescent="0.2">
      <c r="A123" s="941"/>
      <c r="B123" s="326"/>
      <c r="C123" s="217"/>
      <c r="D123" s="636">
        <f t="shared" si="12"/>
        <v>0.21</v>
      </c>
      <c r="E123" s="637">
        <f>C123*(D123+1)</f>
        <v>0</v>
      </c>
      <c r="F123" s="328"/>
      <c r="G123" s="329"/>
      <c r="H123" s="328"/>
      <c r="I123" s="217"/>
      <c r="J123" s="557">
        <f t="shared" si="13"/>
        <v>0</v>
      </c>
      <c r="K123" s="1177"/>
    </row>
    <row r="124" spans="1:11" x14ac:dyDescent="0.2">
      <c r="A124" s="941"/>
      <c r="B124" s="326"/>
      <c r="C124" s="217"/>
      <c r="D124" s="636">
        <f t="shared" si="12"/>
        <v>0.21</v>
      </c>
      <c r="E124" s="637">
        <f>C124*(D124+1)</f>
        <v>0</v>
      </c>
      <c r="F124" s="328"/>
      <c r="G124" s="329"/>
      <c r="H124" s="328"/>
      <c r="I124" s="217"/>
      <c r="J124" s="557">
        <f t="shared" si="13"/>
        <v>0</v>
      </c>
      <c r="K124" s="1177"/>
    </row>
    <row r="125" spans="1:11" x14ac:dyDescent="0.2">
      <c r="A125" s="941"/>
      <c r="B125" s="326"/>
      <c r="C125" s="217"/>
      <c r="D125" s="636">
        <f t="shared" si="12"/>
        <v>0.21</v>
      </c>
      <c r="E125" s="637">
        <f>C125*(D125+1)</f>
        <v>0</v>
      </c>
      <c r="F125" s="328"/>
      <c r="G125" s="329"/>
      <c r="H125" s="328"/>
      <c r="I125" s="217"/>
      <c r="J125" s="557">
        <f t="shared" si="13"/>
        <v>0</v>
      </c>
      <c r="K125" s="1177"/>
    </row>
    <row r="126" spans="1:11" x14ac:dyDescent="0.2">
      <c r="A126" s="941"/>
      <c r="B126" s="326"/>
      <c r="C126" s="217"/>
      <c r="D126" s="636">
        <f t="shared" si="12"/>
        <v>0.21</v>
      </c>
      <c r="E126" s="637">
        <f>C126*(D126+1)</f>
        <v>0</v>
      </c>
      <c r="F126" s="328"/>
      <c r="G126" s="329"/>
      <c r="H126" s="328"/>
      <c r="I126" s="217"/>
      <c r="J126" s="557">
        <f t="shared" si="13"/>
        <v>0</v>
      </c>
      <c r="K126" s="1177"/>
    </row>
    <row r="127" spans="1:11" x14ac:dyDescent="0.2">
      <c r="A127" s="941"/>
      <c r="B127" s="326"/>
      <c r="C127" s="217"/>
      <c r="D127" s="636">
        <f t="shared" si="12"/>
        <v>0.21</v>
      </c>
      <c r="E127" s="637">
        <f t="shared" ref="E127:E131" si="15">C127*(D127+1)</f>
        <v>0</v>
      </c>
      <c r="F127" s="328"/>
      <c r="G127" s="329"/>
      <c r="H127" s="328"/>
      <c r="I127" s="217"/>
      <c r="J127" s="557">
        <f t="shared" si="13"/>
        <v>0</v>
      </c>
      <c r="K127" s="1177"/>
    </row>
    <row r="128" spans="1:11" x14ac:dyDescent="0.2">
      <c r="A128" s="941"/>
      <c r="B128" s="326"/>
      <c r="C128" s="217"/>
      <c r="D128" s="636">
        <f t="shared" si="12"/>
        <v>0.21</v>
      </c>
      <c r="E128" s="637">
        <f t="shared" si="15"/>
        <v>0</v>
      </c>
      <c r="F128" s="328"/>
      <c r="G128" s="329"/>
      <c r="H128" s="328"/>
      <c r="I128" s="217"/>
      <c r="J128" s="557">
        <f t="shared" si="13"/>
        <v>0</v>
      </c>
      <c r="K128" s="1177"/>
    </row>
    <row r="129" spans="1:11" x14ac:dyDescent="0.2">
      <c r="A129" s="941"/>
      <c r="B129" s="326"/>
      <c r="C129" s="217"/>
      <c r="D129" s="636">
        <f t="shared" si="12"/>
        <v>0.21</v>
      </c>
      <c r="E129" s="637">
        <f t="shared" si="15"/>
        <v>0</v>
      </c>
      <c r="F129" s="328"/>
      <c r="G129" s="329"/>
      <c r="H129" s="328"/>
      <c r="I129" s="217"/>
      <c r="J129" s="557">
        <f t="shared" si="13"/>
        <v>0</v>
      </c>
      <c r="K129" s="1177"/>
    </row>
    <row r="130" spans="1:11" x14ac:dyDescent="0.2">
      <c r="A130" s="941"/>
      <c r="B130" s="326"/>
      <c r="C130" s="217"/>
      <c r="D130" s="636">
        <f t="shared" si="12"/>
        <v>0.21</v>
      </c>
      <c r="E130" s="637">
        <f t="shared" si="15"/>
        <v>0</v>
      </c>
      <c r="F130" s="328"/>
      <c r="G130" s="329"/>
      <c r="H130" s="328"/>
      <c r="I130" s="217"/>
      <c r="J130" s="557">
        <f t="shared" si="13"/>
        <v>0</v>
      </c>
      <c r="K130" s="1177"/>
    </row>
    <row r="131" spans="1:11" x14ac:dyDescent="0.2">
      <c r="A131" s="941"/>
      <c r="B131" s="326"/>
      <c r="C131" s="217"/>
      <c r="D131" s="636">
        <f t="shared" si="12"/>
        <v>0.21</v>
      </c>
      <c r="E131" s="637">
        <f t="shared" si="15"/>
        <v>0</v>
      </c>
      <c r="F131" s="328"/>
      <c r="G131" s="329"/>
      <c r="H131" s="328"/>
      <c r="I131" s="217"/>
      <c r="J131" s="557">
        <f t="shared" si="13"/>
        <v>0</v>
      </c>
      <c r="K131" s="1177"/>
    </row>
    <row r="132" spans="1:11" x14ac:dyDescent="0.2">
      <c r="A132" s="165"/>
      <c r="B132" s="166" t="s">
        <v>47</v>
      </c>
      <c r="C132" s="167"/>
      <c r="D132" s="360"/>
      <c r="E132" s="167"/>
      <c r="F132" s="360"/>
      <c r="G132" s="169"/>
      <c r="H132" s="170"/>
      <c r="I132" s="170"/>
      <c r="J132" s="171">
        <f>SUM(J117:J131)</f>
        <v>0</v>
      </c>
      <c r="K132" s="1178"/>
    </row>
    <row r="133" spans="1:11" x14ac:dyDescent="0.2">
      <c r="A133" s="384"/>
      <c r="B133" s="135"/>
      <c r="C133" s="214"/>
      <c r="D133" s="135"/>
      <c r="E133" s="214"/>
      <c r="F133" s="135"/>
      <c r="G133" s="135"/>
      <c r="H133" s="135"/>
      <c r="I133" s="135"/>
      <c r="J133" s="362"/>
      <c r="K133" s="412"/>
    </row>
    <row r="134" spans="1:11" x14ac:dyDescent="0.2">
      <c r="A134" s="413"/>
      <c r="B134" s="702" t="s">
        <v>41</v>
      </c>
      <c r="C134" s="703"/>
      <c r="D134" s="703"/>
      <c r="E134" s="703"/>
      <c r="F134" s="703"/>
      <c r="G134" s="703"/>
      <c r="H134" s="703"/>
      <c r="I134" s="703"/>
      <c r="J134" s="945">
        <f>J132+J109+J86+J63+J39</f>
        <v>0</v>
      </c>
      <c r="K134" s="397"/>
    </row>
    <row r="135" spans="1:11" x14ac:dyDescent="0.2">
      <c r="A135" s="617"/>
      <c r="B135" s="618"/>
      <c r="C135" s="618"/>
      <c r="D135" s="618"/>
      <c r="E135" s="618"/>
      <c r="F135" s="618"/>
      <c r="G135" s="618"/>
      <c r="H135" s="618"/>
      <c r="I135" s="752"/>
      <c r="J135" s="618"/>
      <c r="K135" s="599"/>
    </row>
    <row r="136" spans="1:11" x14ac:dyDescent="0.2">
      <c r="A136" s="172"/>
      <c r="B136" s="162"/>
      <c r="C136" s="162"/>
      <c r="D136" s="162"/>
      <c r="E136" s="162"/>
      <c r="F136" s="162"/>
      <c r="G136" s="162"/>
      <c r="H136" s="1166" t="s">
        <v>382</v>
      </c>
      <c r="I136" s="1166"/>
      <c r="J136" s="1166"/>
      <c r="K136" s="1167"/>
    </row>
    <row r="137" spans="1:11" ht="12.75" customHeight="1" x14ac:dyDescent="0.2">
      <c r="A137" s="1142" t="s">
        <v>118</v>
      </c>
      <c r="B137" s="1143"/>
      <c r="C137" s="1159" t="s">
        <v>389</v>
      </c>
      <c r="D137" s="1159"/>
      <c r="E137" s="1159"/>
      <c r="F137" s="1160" t="s">
        <v>386</v>
      </c>
      <c r="G137" s="1160"/>
      <c r="H137" s="1160"/>
      <c r="I137" s="1160"/>
      <c r="J137" s="1160"/>
      <c r="K137" s="1161"/>
    </row>
    <row r="138" spans="1:11" x14ac:dyDescent="0.2">
      <c r="A138" s="1144"/>
      <c r="B138" s="1145"/>
      <c r="C138" s="1159"/>
      <c r="D138" s="1159"/>
      <c r="E138" s="1159"/>
      <c r="F138" s="1162"/>
      <c r="G138" s="1162"/>
      <c r="H138" s="1162"/>
      <c r="I138" s="1162"/>
      <c r="J138" s="1162"/>
      <c r="K138" s="1163"/>
    </row>
    <row r="139" spans="1:11" x14ac:dyDescent="0.2">
      <c r="A139" s="1146"/>
      <c r="B139" s="1147"/>
      <c r="C139" s="1159"/>
      <c r="D139" s="1159"/>
      <c r="E139" s="1159"/>
      <c r="F139" s="1164"/>
      <c r="G139" s="1164"/>
      <c r="H139" s="1164"/>
      <c r="I139" s="1164"/>
      <c r="J139" s="1164"/>
      <c r="K139" s="1165"/>
    </row>
    <row r="140" spans="1:11" x14ac:dyDescent="0.2">
      <c r="A140" s="1152" t="s">
        <v>396</v>
      </c>
      <c r="B140" s="1153"/>
      <c r="C140" s="1154" t="s">
        <v>392</v>
      </c>
      <c r="D140" s="1154"/>
      <c r="E140" s="1154"/>
      <c r="F140" s="1154" t="s">
        <v>393</v>
      </c>
      <c r="G140" s="1154"/>
      <c r="H140" s="1154"/>
      <c r="I140" s="1154"/>
      <c r="J140" s="1154"/>
      <c r="K140" s="1154"/>
    </row>
    <row r="141" spans="1:11" x14ac:dyDescent="0.2">
      <c r="A141" s="1155"/>
      <c r="B141" s="1156"/>
      <c r="C141" s="1151"/>
      <c r="D141" s="1151"/>
      <c r="E141" s="1151"/>
      <c r="F141" s="1151"/>
      <c r="G141" s="1151"/>
      <c r="H141" s="1151"/>
      <c r="I141" s="1151"/>
      <c r="J141" s="1151"/>
      <c r="K141" s="1151"/>
    </row>
    <row r="142" spans="1:11" x14ac:dyDescent="0.2">
      <c r="A142" s="1155"/>
      <c r="B142" s="1156"/>
      <c r="C142" s="1151"/>
      <c r="D142" s="1151"/>
      <c r="E142" s="1151"/>
      <c r="F142" s="1151"/>
      <c r="G142" s="1151"/>
      <c r="H142" s="1151"/>
      <c r="I142" s="1151"/>
      <c r="J142" s="1151"/>
      <c r="K142" s="1151"/>
    </row>
    <row r="143" spans="1:11" x14ac:dyDescent="0.2">
      <c r="A143" s="1155"/>
      <c r="B143" s="1156"/>
      <c r="C143" s="1151"/>
      <c r="D143" s="1151"/>
      <c r="E143" s="1151"/>
      <c r="F143" s="1151"/>
      <c r="G143" s="1151"/>
      <c r="H143" s="1151"/>
      <c r="I143" s="1151"/>
      <c r="J143" s="1151"/>
      <c r="K143" s="1151"/>
    </row>
    <row r="144" spans="1:11" x14ac:dyDescent="0.2">
      <c r="A144" s="1155"/>
      <c r="B144" s="1156"/>
      <c r="C144" s="1151"/>
      <c r="D144" s="1151"/>
      <c r="E144" s="1151"/>
      <c r="F144" s="1151"/>
      <c r="G144" s="1151"/>
      <c r="H144" s="1151"/>
      <c r="I144" s="1151"/>
      <c r="J144" s="1151"/>
      <c r="K144" s="1151"/>
    </row>
    <row r="145" spans="1:11" x14ac:dyDescent="0.2">
      <c r="A145" s="1155"/>
      <c r="B145" s="1156"/>
      <c r="C145" s="1151"/>
      <c r="D145" s="1151"/>
      <c r="E145" s="1151"/>
      <c r="F145" s="1151"/>
      <c r="G145" s="1151"/>
      <c r="H145" s="1151"/>
      <c r="I145" s="1151"/>
      <c r="J145" s="1151"/>
      <c r="K145" s="1151"/>
    </row>
    <row r="146" spans="1:11" x14ac:dyDescent="0.2">
      <c r="A146" s="1155"/>
      <c r="B146" s="1156"/>
      <c r="C146" s="1151"/>
      <c r="D146" s="1151"/>
      <c r="E146" s="1151"/>
      <c r="F146" s="1151"/>
      <c r="G146" s="1151"/>
      <c r="H146" s="1151"/>
      <c r="I146" s="1151"/>
      <c r="J146" s="1151"/>
      <c r="K146" s="1151"/>
    </row>
    <row r="147" spans="1:11" x14ac:dyDescent="0.2">
      <c r="A147" s="1155"/>
      <c r="B147" s="1156"/>
      <c r="C147" s="1151"/>
      <c r="D147" s="1151"/>
      <c r="E147" s="1151"/>
      <c r="F147" s="1151"/>
      <c r="G147" s="1151"/>
      <c r="H147" s="1151"/>
      <c r="I147" s="1151"/>
      <c r="J147" s="1151"/>
      <c r="K147" s="1151"/>
    </row>
    <row r="148" spans="1:11" x14ac:dyDescent="0.2">
      <c r="A148" s="1155"/>
      <c r="B148" s="1156"/>
      <c r="C148" s="1151"/>
      <c r="D148" s="1151"/>
      <c r="E148" s="1151"/>
      <c r="F148" s="1151"/>
      <c r="G148" s="1151"/>
      <c r="H148" s="1151"/>
      <c r="I148" s="1151"/>
      <c r="J148" s="1151"/>
      <c r="K148" s="1151"/>
    </row>
    <row r="149" spans="1:11" x14ac:dyDescent="0.2">
      <c r="A149" s="1155"/>
      <c r="B149" s="1156"/>
      <c r="C149" s="1151"/>
      <c r="D149" s="1151"/>
      <c r="E149" s="1151"/>
      <c r="F149" s="1151"/>
      <c r="G149" s="1151"/>
      <c r="H149" s="1151"/>
      <c r="I149" s="1151"/>
      <c r="J149" s="1151"/>
      <c r="K149" s="1151"/>
    </row>
    <row r="150" spans="1:11" x14ac:dyDescent="0.2">
      <c r="A150" s="1155"/>
      <c r="B150" s="1156"/>
      <c r="C150" s="1151"/>
      <c r="D150" s="1151"/>
      <c r="E150" s="1151"/>
      <c r="F150" s="1151"/>
      <c r="G150" s="1151"/>
      <c r="H150" s="1151"/>
      <c r="I150" s="1151"/>
      <c r="J150" s="1151"/>
      <c r="K150" s="1151"/>
    </row>
    <row r="151" spans="1:11" x14ac:dyDescent="0.2">
      <c r="A151" s="1155"/>
      <c r="B151" s="1156"/>
      <c r="C151" s="1151"/>
      <c r="D151" s="1151"/>
      <c r="E151" s="1151"/>
      <c r="F151" s="1151"/>
      <c r="G151" s="1151"/>
      <c r="H151" s="1151"/>
      <c r="I151" s="1151"/>
      <c r="J151" s="1151"/>
      <c r="K151" s="1151"/>
    </row>
    <row r="152" spans="1:11" x14ac:dyDescent="0.2">
      <c r="A152" s="1155"/>
      <c r="B152" s="1156"/>
      <c r="C152" s="1151"/>
      <c r="D152" s="1151"/>
      <c r="E152" s="1151"/>
      <c r="F152" s="1151"/>
      <c r="G152" s="1151"/>
      <c r="H152" s="1151"/>
      <c r="I152" s="1151"/>
      <c r="J152" s="1151"/>
      <c r="K152" s="1151"/>
    </row>
    <row r="153" spans="1:11" x14ac:dyDescent="0.2">
      <c r="A153" s="1155"/>
      <c r="B153" s="1156"/>
      <c r="C153" s="1151"/>
      <c r="D153" s="1151"/>
      <c r="E153" s="1151"/>
      <c r="F153" s="1151"/>
      <c r="G153" s="1151"/>
      <c r="H153" s="1151"/>
      <c r="I153" s="1151"/>
      <c r="J153" s="1151"/>
      <c r="K153" s="1151"/>
    </row>
    <row r="154" spans="1:11" x14ac:dyDescent="0.2">
      <c r="A154" s="1155"/>
      <c r="B154" s="1156"/>
      <c r="C154" s="1151"/>
      <c r="D154" s="1151"/>
      <c r="E154" s="1151"/>
      <c r="F154" s="1151"/>
      <c r="G154" s="1151"/>
      <c r="H154" s="1151"/>
      <c r="I154" s="1151"/>
      <c r="J154" s="1151"/>
      <c r="K154" s="1151"/>
    </row>
    <row r="155" spans="1:11" x14ac:dyDescent="0.2">
      <c r="A155" s="1155"/>
      <c r="B155" s="1156"/>
      <c r="C155" s="1151"/>
      <c r="D155" s="1151"/>
      <c r="E155" s="1151"/>
      <c r="F155" s="1151"/>
      <c r="G155" s="1151"/>
      <c r="H155" s="1151"/>
      <c r="I155" s="1151"/>
      <c r="J155" s="1151"/>
      <c r="K155" s="1151"/>
    </row>
    <row r="156" spans="1:11" x14ac:dyDescent="0.2">
      <c r="A156" s="1155"/>
      <c r="B156" s="1156"/>
      <c r="C156" s="1151"/>
      <c r="D156" s="1151"/>
      <c r="E156" s="1151"/>
      <c r="F156" s="1151"/>
      <c r="G156" s="1151"/>
      <c r="H156" s="1151"/>
      <c r="I156" s="1151"/>
      <c r="J156" s="1151"/>
      <c r="K156" s="1151"/>
    </row>
    <row r="157" spans="1:11" x14ac:dyDescent="0.2">
      <c r="A157" s="1155"/>
      <c r="B157" s="1156"/>
      <c r="C157" s="1151"/>
      <c r="D157" s="1151"/>
      <c r="E157" s="1151"/>
      <c r="F157" s="1151"/>
      <c r="G157" s="1151"/>
      <c r="H157" s="1151"/>
      <c r="I157" s="1151"/>
      <c r="J157" s="1151"/>
      <c r="K157" s="1151"/>
    </row>
    <row r="158" spans="1:11" x14ac:dyDescent="0.2">
      <c r="A158" s="1155"/>
      <c r="B158" s="1156"/>
      <c r="C158" s="1151"/>
      <c r="D158" s="1151"/>
      <c r="E158" s="1151"/>
      <c r="F158" s="1151"/>
      <c r="G158" s="1151"/>
      <c r="H158" s="1151"/>
      <c r="I158" s="1151"/>
      <c r="J158" s="1151"/>
      <c r="K158" s="1151"/>
    </row>
    <row r="159" spans="1:11" x14ac:dyDescent="0.2">
      <c r="A159" s="1155"/>
      <c r="B159" s="1156"/>
      <c r="C159" s="1151"/>
      <c r="D159" s="1151"/>
      <c r="E159" s="1151"/>
      <c r="F159" s="1151"/>
      <c r="G159" s="1151"/>
      <c r="H159" s="1151"/>
      <c r="I159" s="1151"/>
      <c r="J159" s="1151"/>
      <c r="K159" s="1151"/>
    </row>
    <row r="160" spans="1:11" x14ac:dyDescent="0.2">
      <c r="A160" s="1155"/>
      <c r="B160" s="1156"/>
      <c r="C160" s="1151"/>
      <c r="D160" s="1151"/>
      <c r="E160" s="1151"/>
      <c r="F160" s="1151"/>
      <c r="G160" s="1151"/>
      <c r="H160" s="1151"/>
      <c r="I160" s="1151"/>
      <c r="J160" s="1151"/>
      <c r="K160" s="1151"/>
    </row>
    <row r="161" spans="1:11" x14ac:dyDescent="0.2">
      <c r="A161" s="1155"/>
      <c r="B161" s="1156"/>
      <c r="C161" s="1151"/>
      <c r="D161" s="1151"/>
      <c r="E161" s="1151"/>
      <c r="F161" s="1151"/>
      <c r="G161" s="1151"/>
      <c r="H161" s="1151"/>
      <c r="I161" s="1151"/>
      <c r="J161" s="1151"/>
      <c r="K161" s="1151"/>
    </row>
    <row r="162" spans="1:11" x14ac:dyDescent="0.2">
      <c r="A162" s="1155"/>
      <c r="B162" s="1156"/>
      <c r="C162" s="1151"/>
      <c r="D162" s="1151"/>
      <c r="E162" s="1151"/>
      <c r="F162" s="1151"/>
      <c r="G162" s="1151"/>
      <c r="H162" s="1151"/>
      <c r="I162" s="1151"/>
      <c r="J162" s="1151"/>
      <c r="K162" s="1151"/>
    </row>
    <row r="163" spans="1:11" x14ac:dyDescent="0.2">
      <c r="A163" s="1155"/>
      <c r="B163" s="1156"/>
      <c r="C163" s="1151"/>
      <c r="D163" s="1151"/>
      <c r="E163" s="1151"/>
      <c r="F163" s="1151"/>
      <c r="G163" s="1151"/>
      <c r="H163" s="1151"/>
      <c r="I163" s="1151"/>
      <c r="J163" s="1151"/>
      <c r="K163" s="1151"/>
    </row>
    <row r="164" spans="1:11" x14ac:dyDescent="0.2">
      <c r="A164" s="1155"/>
      <c r="B164" s="1156"/>
      <c r="C164" s="1151"/>
      <c r="D164" s="1151"/>
      <c r="E164" s="1151"/>
      <c r="F164" s="1151"/>
      <c r="G164" s="1151"/>
      <c r="H164" s="1151"/>
      <c r="I164" s="1151"/>
      <c r="J164" s="1151"/>
      <c r="K164" s="1151"/>
    </row>
    <row r="165" spans="1:11" x14ac:dyDescent="0.2">
      <c r="A165" s="1155"/>
      <c r="B165" s="1156"/>
      <c r="C165" s="1151"/>
      <c r="D165" s="1151"/>
      <c r="E165" s="1151"/>
      <c r="F165" s="1151"/>
      <c r="G165" s="1151"/>
      <c r="H165" s="1151"/>
      <c r="I165" s="1151"/>
      <c r="J165" s="1151"/>
      <c r="K165" s="1151"/>
    </row>
  </sheetData>
  <sheetProtection algorithmName="SHA-512" hashValue="RIFLk7VUeSTWuzUkDCqshkDA+VnT84TBjfsoerD3Pj+XEoDYOzWfFD5TYseUWKg1lMP3NdjjKLV2hQpr9jcA7A==" saltValue="qzhzxGnJFgC3v5JOwMtFBQ==" spinCount="100000" sheet="1" objects="1" scenarios="1" selectLockedCells="1"/>
  <customSheetViews>
    <customSheetView guid="{42373C1E-3EF2-4D78-899B-97EC19D6D4F8}" scale="80" showPageBreaks="1" printArea="1" hiddenRows="1" view="pageLayout" topLeftCell="A7">
      <selection activeCell="D53" sqref="D53"/>
      <rowBreaks count="2" manualBreakCount="2">
        <brk id="84" max="9" man="1"/>
        <brk id="160" max="9" man="1"/>
      </rowBreaks>
      <pageMargins left="0.78740157480314965" right="0.78740157480314965" top="0.98425196850393704" bottom="0.98425196850393704" header="0.51181102362204722" footer="0.51181102362204722"/>
      <pageSetup paperSize="9" scale="62" orientation="portrait" r:id="rId1"/>
      <headerFooter alignWithMargins="0">
        <oddHeader>&amp;L&amp;8© Behörde für Arbeit, Soziales, Familie und Integration</oddHeader>
        <oddFooter>&amp;L&amp;9Freistellungen&amp;C&amp;9&amp;P&amp;RVersion 16.10.2013</oddFooter>
      </headerFooter>
    </customSheetView>
  </customSheetViews>
  <mergeCells count="110">
    <mergeCell ref="A3:K3"/>
    <mergeCell ref="A5:K5"/>
    <mergeCell ref="K24:K39"/>
    <mergeCell ref="A23:K23"/>
    <mergeCell ref="A20:A22"/>
    <mergeCell ref="B20:B22"/>
    <mergeCell ref="C20:C22"/>
    <mergeCell ref="D20:D22"/>
    <mergeCell ref="E20:E22"/>
    <mergeCell ref="F20:F22"/>
    <mergeCell ref="G20:G22"/>
    <mergeCell ref="H20:H22"/>
    <mergeCell ref="J20:J22"/>
    <mergeCell ref="K20:K22"/>
    <mergeCell ref="I20:I22"/>
    <mergeCell ref="C12:D12"/>
    <mergeCell ref="H136:K136"/>
    <mergeCell ref="C13:D13"/>
    <mergeCell ref="B16:I16"/>
    <mergeCell ref="H69:K69"/>
    <mergeCell ref="K48:K63"/>
    <mergeCell ref="A47:K47"/>
    <mergeCell ref="K117:K132"/>
    <mergeCell ref="K71:K86"/>
    <mergeCell ref="A70:K70"/>
    <mergeCell ref="K94:K109"/>
    <mergeCell ref="A93:K93"/>
    <mergeCell ref="A116:K116"/>
    <mergeCell ref="F156:K156"/>
    <mergeCell ref="F157:K157"/>
    <mergeCell ref="F158:K158"/>
    <mergeCell ref="C159:E159"/>
    <mergeCell ref="F159:K159"/>
    <mergeCell ref="C160:E160"/>
    <mergeCell ref="F160:K160"/>
    <mergeCell ref="F152:K152"/>
    <mergeCell ref="F153:K153"/>
    <mergeCell ref="F154:K154"/>
    <mergeCell ref="F155:K155"/>
    <mergeCell ref="C156:E156"/>
    <mergeCell ref="C157:E157"/>
    <mergeCell ref="C158:E158"/>
    <mergeCell ref="F161:K161"/>
    <mergeCell ref="C162:E162"/>
    <mergeCell ref="F162:K162"/>
    <mergeCell ref="C163:E163"/>
    <mergeCell ref="F163:K163"/>
    <mergeCell ref="C164:E164"/>
    <mergeCell ref="F164:K164"/>
    <mergeCell ref="C165:E165"/>
    <mergeCell ref="F165:K165"/>
    <mergeCell ref="A137:B139"/>
    <mergeCell ref="A141:B141"/>
    <mergeCell ref="A142:B142"/>
    <mergeCell ref="A143:B143"/>
    <mergeCell ref="A144:B144"/>
    <mergeCell ref="F143:K143"/>
    <mergeCell ref="F144:K144"/>
    <mergeCell ref="F145:K145"/>
    <mergeCell ref="F137:K139"/>
    <mergeCell ref="F141:K141"/>
    <mergeCell ref="F142:K142"/>
    <mergeCell ref="A158:B158"/>
    <mergeCell ref="A159:B159"/>
    <mergeCell ref="A150:B150"/>
    <mergeCell ref="A151:B151"/>
    <mergeCell ref="A152:B152"/>
    <mergeCell ref="A153:B153"/>
    <mergeCell ref="A154:B154"/>
    <mergeCell ref="A145:B145"/>
    <mergeCell ref="A146:B146"/>
    <mergeCell ref="A147:B147"/>
    <mergeCell ref="A148:B148"/>
    <mergeCell ref="A149:B149"/>
    <mergeCell ref="A165:B165"/>
    <mergeCell ref="A160:B160"/>
    <mergeCell ref="A161:B161"/>
    <mergeCell ref="A162:B162"/>
    <mergeCell ref="A163:B163"/>
    <mergeCell ref="A164:B164"/>
    <mergeCell ref="C161:E161"/>
    <mergeCell ref="C14:D14"/>
    <mergeCell ref="C137:E139"/>
    <mergeCell ref="C143:E143"/>
    <mergeCell ref="C146:E146"/>
    <mergeCell ref="C149:E149"/>
    <mergeCell ref="C152:E152"/>
    <mergeCell ref="C153:E153"/>
    <mergeCell ref="C154:E154"/>
    <mergeCell ref="C155:E155"/>
    <mergeCell ref="C144:E144"/>
    <mergeCell ref="C145:E145"/>
    <mergeCell ref="C141:E141"/>
    <mergeCell ref="C142:E142"/>
    <mergeCell ref="C150:E150"/>
    <mergeCell ref="A155:B155"/>
    <mergeCell ref="A156:B156"/>
    <mergeCell ref="A157:B157"/>
    <mergeCell ref="F150:K150"/>
    <mergeCell ref="C151:E151"/>
    <mergeCell ref="F151:K151"/>
    <mergeCell ref="F146:K146"/>
    <mergeCell ref="C147:E147"/>
    <mergeCell ref="F147:K147"/>
    <mergeCell ref="C148:E148"/>
    <mergeCell ref="F148:K148"/>
    <mergeCell ref="A140:B140"/>
    <mergeCell ref="C140:E140"/>
    <mergeCell ref="F140:K140"/>
    <mergeCell ref="F149:K149"/>
  </mergeCells>
  <conditionalFormatting sqref="G39:I45 G63:I68 G86:I91 G109:I114">
    <cfRule type="cellIs" dxfId="34" priority="4" stopIfTrue="1" operator="notEqual">
      <formula>0</formula>
    </cfRule>
  </conditionalFormatting>
  <conditionalFormatting sqref="G132:I132">
    <cfRule type="cellIs" dxfId="33" priority="2" stopIfTrue="1" operator="notEqual">
      <formula>0</formula>
    </cfRule>
  </conditionalFormatting>
  <dataValidations disablePrompts="1" count="1">
    <dataValidation type="decimal" errorStyle="information" showErrorMessage="1" errorTitle="Maximalwert überschritten" error="Ihr eingegebener Wert übersteigt die maximal zulässige Kostensteigerung von einem Prozent" promptTitle="Kostensteigerung" prompt="Bitte einen Wert zwischen 0,1 und 1 eingeben. " sqref="K11:K17" xr:uid="{00000000-0002-0000-0200-000000000000}">
      <formula1>0</formula1>
      <formula2>1</formula2>
    </dataValidation>
  </dataValidations>
  <pageMargins left="0.7" right="0.7" top="0.75" bottom="0.75" header="0.3" footer="0.3"/>
  <pageSetup paperSize="9" scale="87" fitToHeight="0" orientation="portrait" r:id="rId2"/>
  <headerFooter alignWithMargins="0">
    <oddFooter>&amp;L&amp;9Antrag auf Projektförderung aus Mitteln der
ESF-Förderperiode 2021-2027&amp;C&amp;9Seite &amp;P von &amp;N&amp;RVersion 0423</oddFooter>
  </headerFooter>
  <rowBreaks count="2" manualBreakCount="2">
    <brk id="68" max="16383" man="1"/>
    <brk id="135" max="16383" man="1"/>
  </rowBreaks>
  <ignoredErrors>
    <ignoredError sqref="D72" formula="1"/>
    <ignoredError sqref="J134" unlockedFormula="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4" tint="-0.249977111117893"/>
    <pageSetUpPr fitToPage="1"/>
  </sheetPr>
  <dimension ref="A1:G19"/>
  <sheetViews>
    <sheetView showGridLines="0" showRowColHeaders="0" showRuler="0" view="pageLayout" zoomScaleNormal="100" workbookViewId="0">
      <selection activeCell="F52" sqref="F52"/>
    </sheetView>
  </sheetViews>
  <sheetFormatPr baseColWidth="10" defaultColWidth="11.28515625" defaultRowHeight="12.75" x14ac:dyDescent="0.2"/>
  <cols>
    <col min="1" max="6" width="15.28515625" style="88" customWidth="1"/>
    <col min="7" max="7" width="13.42578125" style="88" bestFit="1" customWidth="1"/>
    <col min="8" max="16384" width="11.28515625" style="88"/>
  </cols>
  <sheetData>
    <row r="1" spans="1:7" x14ac:dyDescent="0.2">
      <c r="A1" s="173" t="s">
        <v>120</v>
      </c>
      <c r="B1" s="192"/>
      <c r="C1" s="192"/>
      <c r="D1" s="192"/>
      <c r="E1" s="374"/>
      <c r="F1" s="601" t="s">
        <v>138</v>
      </c>
    </row>
    <row r="2" spans="1:7" x14ac:dyDescent="0.2">
      <c r="A2" s="375"/>
      <c r="B2" s="232"/>
      <c r="C2" s="232"/>
      <c r="D2" s="232"/>
      <c r="E2" s="135"/>
      <c r="F2" s="376"/>
    </row>
    <row r="3" spans="1:7" ht="15.75" x14ac:dyDescent="0.2">
      <c r="A3" s="1190" t="s">
        <v>240</v>
      </c>
      <c r="B3" s="1191"/>
      <c r="C3" s="1191"/>
      <c r="D3" s="1191"/>
      <c r="E3" s="1191"/>
      <c r="F3" s="1192"/>
    </row>
    <row r="4" spans="1:7" x14ac:dyDescent="0.2">
      <c r="A4" s="97"/>
      <c r="B4" s="205"/>
      <c r="C4" s="105"/>
      <c r="D4" s="134"/>
      <c r="E4" s="205"/>
      <c r="F4" s="209"/>
    </row>
    <row r="5" spans="1:7" ht="120" customHeight="1" x14ac:dyDescent="0.2">
      <c r="A5" s="1187" t="s">
        <v>363</v>
      </c>
      <c r="B5" s="1188"/>
      <c r="C5" s="1188"/>
      <c r="D5" s="1188"/>
      <c r="E5" s="1188"/>
      <c r="F5" s="1189"/>
    </row>
    <row r="6" spans="1:7" x14ac:dyDescent="0.2">
      <c r="A6" s="97"/>
      <c r="B6" s="205"/>
      <c r="C6" s="105"/>
      <c r="D6" s="134"/>
      <c r="E6" s="205"/>
      <c r="F6" s="209"/>
    </row>
    <row r="7" spans="1:7" x14ac:dyDescent="0.2">
      <c r="A7" s="377"/>
      <c r="B7" s="248"/>
      <c r="C7" s="247"/>
      <c r="D7" s="247"/>
      <c r="E7" s="378"/>
      <c r="F7" s="481"/>
    </row>
    <row r="8" spans="1:7" x14ac:dyDescent="0.2">
      <c r="A8" s="620" t="s">
        <v>137</v>
      </c>
      <c r="B8" s="210"/>
      <c r="C8" s="210" t="s">
        <v>308</v>
      </c>
      <c r="D8" s="210"/>
      <c r="E8" s="210"/>
      <c r="F8" s="440"/>
      <c r="G8" s="105"/>
    </row>
    <row r="9" spans="1:7" x14ac:dyDescent="0.2">
      <c r="A9" s="647" t="s">
        <v>18</v>
      </c>
      <c r="B9" s="648">
        <f>Beginn</f>
        <v>44927</v>
      </c>
      <c r="C9" s="649">
        <f>B9+366</f>
        <v>45293</v>
      </c>
      <c r="D9" s="649">
        <f>C9+366</f>
        <v>45659</v>
      </c>
      <c r="E9" s="650">
        <f>D9+366</f>
        <v>46025</v>
      </c>
      <c r="F9" s="650">
        <f>E9+366</f>
        <v>46391</v>
      </c>
    </row>
    <row r="10" spans="1:7" x14ac:dyDescent="0.2">
      <c r="A10" s="647" t="s">
        <v>29</v>
      </c>
      <c r="B10" s="637">
        <f>IF(Projektpersonal!J20=15%,Projektpersonal!J49+Projektpersonal!I184,0)</f>
        <v>0</v>
      </c>
      <c r="C10" s="637">
        <f>IF(Projektpersonal!J20=15%,Projektpersonal!J77+Projektpersonal!I185,0)</f>
        <v>0</v>
      </c>
      <c r="D10" s="637">
        <f>IF(Projektpersonal!J20=15%,Projektpersonal!J104+Projektpersonal!I186,0)</f>
        <v>0</v>
      </c>
      <c r="E10" s="637">
        <f>IF(Projektpersonal!J20=15%,Projektpersonal!J131+Projektpersonal!I187,0)</f>
        <v>0</v>
      </c>
      <c r="F10" s="637">
        <f>IF(Projektpersonal!J20=15%,Projektpersonal!J158+Projektpersonal!I188,0)</f>
        <v>0</v>
      </c>
    </row>
    <row r="11" spans="1:7" x14ac:dyDescent="0.2">
      <c r="A11" s="479"/>
      <c r="B11" s="480"/>
      <c r="C11" s="480"/>
      <c r="D11" s="480"/>
      <c r="E11" s="480"/>
      <c r="F11" s="279"/>
    </row>
    <row r="12" spans="1:7" x14ac:dyDescent="0.2">
      <c r="A12" s="1193" t="s">
        <v>253</v>
      </c>
      <c r="B12" s="1194"/>
      <c r="C12" s="1194"/>
      <c r="D12" s="1194"/>
      <c r="E12" s="1194"/>
      <c r="F12" s="909">
        <f>SUM(B10:F10)</f>
        <v>0</v>
      </c>
    </row>
    <row r="13" spans="1:7" s="379" customFormat="1" x14ac:dyDescent="0.2">
      <c r="A13" s="1184"/>
      <c r="B13" s="1185"/>
      <c r="C13" s="1185"/>
      <c r="D13" s="1185"/>
      <c r="E13" s="1185"/>
      <c r="F13" s="1186"/>
    </row>
    <row r="14" spans="1:7" x14ac:dyDescent="0.2">
      <c r="A14" s="822" t="s">
        <v>361</v>
      </c>
      <c r="B14" s="210"/>
      <c r="C14" s="210" t="s">
        <v>308</v>
      </c>
      <c r="D14" s="210"/>
      <c r="E14" s="210"/>
      <c r="F14" s="440"/>
    </row>
    <row r="15" spans="1:7" ht="12.75" customHeight="1" x14ac:dyDescent="0.2">
      <c r="A15" s="647" t="s">
        <v>18</v>
      </c>
      <c r="B15" s="817">
        <f>Beginn</f>
        <v>44927</v>
      </c>
      <c r="C15" s="649">
        <f>B15+366</f>
        <v>45293</v>
      </c>
      <c r="D15" s="649">
        <f>C15+366</f>
        <v>45659</v>
      </c>
      <c r="E15" s="818">
        <f>D15+366</f>
        <v>46025</v>
      </c>
      <c r="F15" s="818">
        <f>E15+366</f>
        <v>46391</v>
      </c>
    </row>
    <row r="16" spans="1:7" ht="12.75" customHeight="1" x14ac:dyDescent="0.2">
      <c r="A16" s="647" t="s">
        <v>29</v>
      </c>
      <c r="B16" s="637">
        <f>IF(Projektpersonal!J20&gt;15%,Projektpersonal!J49+Projektpersonal!I184,0)</f>
        <v>0</v>
      </c>
      <c r="C16" s="637">
        <f>IF(Projektpersonal!J20&gt;15%,Projektpersonal!J77+Projektpersonal!I185,0)</f>
        <v>0</v>
      </c>
      <c r="D16" s="637">
        <f>IF(Projektpersonal!J20&gt;15%,Projektpersonal!J104+Projektpersonal!I186,0)</f>
        <v>0</v>
      </c>
      <c r="E16" s="637">
        <f>IF(Projektpersonal!J20&gt;15%,Projektpersonal!J131+Projektpersonal!I187,0)</f>
        <v>0</v>
      </c>
      <c r="F16" s="637">
        <f>IF(Projektpersonal!J20&gt;15%,Projektpersonal!J158+Projektpersonal!I188,0)</f>
        <v>0</v>
      </c>
    </row>
    <row r="17" spans="1:6" x14ac:dyDescent="0.2">
      <c r="A17" s="479"/>
      <c r="B17" s="480"/>
      <c r="C17" s="480"/>
      <c r="D17" s="480"/>
      <c r="E17" s="480"/>
      <c r="F17" s="279"/>
    </row>
    <row r="18" spans="1:6" x14ac:dyDescent="0.2">
      <c r="A18" s="1193" t="s">
        <v>362</v>
      </c>
      <c r="B18" s="1194"/>
      <c r="C18" s="1194"/>
      <c r="D18" s="1194"/>
      <c r="E18" s="1194"/>
      <c r="F18" s="909">
        <f>SUM(B16:F16)</f>
        <v>0</v>
      </c>
    </row>
    <row r="19" spans="1:6" x14ac:dyDescent="0.2">
      <c r="A19" s="1184"/>
      <c r="B19" s="1185"/>
      <c r="C19" s="1185"/>
      <c r="D19" s="1185"/>
      <c r="E19" s="1185"/>
      <c r="F19" s="1186"/>
    </row>
  </sheetData>
  <sheetProtection algorithmName="SHA-512" hashValue="Hceuohcb0tlT/SGq/3XoFpev2/MNr5tuM5YuI6SufrZim7LwKmg6N4FHVyidYY3ZzxQaeSC5HObIjuseXkwkYg==" saltValue="pGKUkzPU/VQqyGTMTNiP+A==" spinCount="100000" sheet="1" selectLockedCells="1"/>
  <customSheetViews>
    <customSheetView guid="{9817DB13-5BDB-4286-B303-C4A24851C53E}" showPageBreaks="1" showRuler="0" topLeftCell="A109">
      <selection activeCell="H128" sqref="H128"/>
      <rowBreaks count="2" manualBreakCount="2">
        <brk id="49" max="16383" man="1"/>
        <brk id="97" max="16383" man="1"/>
      </rowBreaks>
      <pageMargins left="0.78740157499999996" right="0.78740157499999996" top="0.984251969" bottom="0.984251969" header="0.4921259845" footer="0.4921259845"/>
      <pageSetup paperSize="9" scale="80" orientation="portrait" r:id="rId1"/>
      <headerFooter alignWithMargins="0">
        <oddHeader>&amp;L© Lawaetz-Stiftung</oddHeader>
        <oddFooter>&amp;RSeite &amp;P von &amp;N &amp;D</oddFooter>
      </headerFooter>
    </customSheetView>
    <customSheetView guid="{42373C1E-3EF2-4D78-899B-97EC19D6D4F8}" showPageBreaks="1" view="pageLayout">
      <selection activeCell="E39" sqref="E38:E39"/>
      <pageMargins left="0.78740157480314965" right="0.78740157480314965" top="0.98425196850393704" bottom="0.98425196850393704" header="0.51181102362204722" footer="0.51181102362204722"/>
      <pageSetup paperSize="9" scale="80" orientation="portrait" r:id="rId2"/>
      <headerFooter alignWithMargins="0">
        <oddHeader xml:space="preserve">&amp;L&amp;8© Behörde für Arbeit,Soziales, Familie und Integration
</oddHeader>
        <oddFooter>&amp;L&amp;9indirekte Kosten&amp;C&amp;9&amp;P&amp;R&amp;9Version 16.10.2013</oddFooter>
      </headerFooter>
    </customSheetView>
  </customSheetViews>
  <mergeCells count="6">
    <mergeCell ref="A19:F19"/>
    <mergeCell ref="A5:F5"/>
    <mergeCell ref="A3:F3"/>
    <mergeCell ref="A12:E12"/>
    <mergeCell ref="A13:F13"/>
    <mergeCell ref="A18:E18"/>
  </mergeCells>
  <phoneticPr fontId="0" type="noConversion"/>
  <pageMargins left="0.7" right="0.7" top="0.75" bottom="0.75" header="0.3" footer="0.3"/>
  <pageSetup paperSize="9" scale="97" fitToHeight="0" orientation="portrait" r:id="rId3"/>
  <headerFooter alignWithMargins="0">
    <oddFooter>&amp;L&amp;9Antrag auf Projektförderung aus Mitteln der
ESF-Förderperiode 2021-2027&amp;C&amp;9Seite &amp;P von &amp;N&amp;R&amp;9Version 0423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4" tint="-0.249977111117893"/>
    <pageSetUpPr fitToPage="1"/>
  </sheetPr>
  <dimension ref="A1:D93"/>
  <sheetViews>
    <sheetView showGridLines="0" showRowColHeaders="0" showRuler="0" view="pageLayout" zoomScaleNormal="100" workbookViewId="0">
      <selection activeCell="D12" sqref="D12"/>
    </sheetView>
  </sheetViews>
  <sheetFormatPr baseColWidth="10" defaultRowHeight="12.75" x14ac:dyDescent="0.2"/>
  <cols>
    <col min="1" max="1" width="33.85546875" style="88" customWidth="1"/>
    <col min="2" max="2" width="16.5703125" style="88" customWidth="1"/>
    <col min="3" max="3" width="18.5703125" style="88" customWidth="1"/>
    <col min="4" max="4" width="25.85546875" style="88" customWidth="1"/>
    <col min="5" max="16384" width="11.42578125" style="88"/>
  </cols>
  <sheetData>
    <row r="1" spans="1:4" ht="17.25" customHeight="1" x14ac:dyDescent="0.2">
      <c r="A1" s="173" t="s">
        <v>120</v>
      </c>
      <c r="B1" s="600"/>
      <c r="C1" s="374"/>
      <c r="D1" s="601" t="s">
        <v>229</v>
      </c>
    </row>
    <row r="2" spans="1:4" x14ac:dyDescent="0.2">
      <c r="A2" s="375"/>
      <c r="B2" s="232"/>
      <c r="C2" s="135"/>
      <c r="D2" s="376"/>
    </row>
    <row r="3" spans="1:4" ht="12.75" customHeight="1" x14ac:dyDescent="0.2">
      <c r="A3" s="1190" t="s">
        <v>211</v>
      </c>
      <c r="B3" s="1191"/>
      <c r="C3" s="1191"/>
      <c r="D3" s="1192"/>
    </row>
    <row r="4" spans="1:4" ht="15.75" x14ac:dyDescent="0.2">
      <c r="A4" s="1190"/>
      <c r="B4" s="1191"/>
      <c r="C4" s="1191"/>
      <c r="D4" s="1192"/>
    </row>
    <row r="5" spans="1:4" x14ac:dyDescent="0.2">
      <c r="A5" s="1104" t="s">
        <v>172</v>
      </c>
      <c r="B5" s="1105"/>
      <c r="C5" s="1105"/>
      <c r="D5" s="1198"/>
    </row>
    <row r="6" spans="1:4" x14ac:dyDescent="0.2">
      <c r="A6" s="265"/>
      <c r="B6" s="228"/>
      <c r="C6" s="228"/>
      <c r="D6" s="563"/>
    </row>
    <row r="7" spans="1:4" x14ac:dyDescent="0.2">
      <c r="A7" s="562"/>
      <c r="B7" s="551"/>
      <c r="C7" s="551"/>
      <c r="D7" s="564"/>
    </row>
    <row r="8" spans="1:4" x14ac:dyDescent="0.2">
      <c r="A8" s="1104" t="s">
        <v>218</v>
      </c>
      <c r="B8" s="1105"/>
      <c r="C8" s="1105"/>
      <c r="D8" s="1198"/>
    </row>
    <row r="9" spans="1:4" x14ac:dyDescent="0.2">
      <c r="A9" s="1104" t="s">
        <v>241</v>
      </c>
      <c r="B9" s="1105"/>
      <c r="C9" s="1105"/>
      <c r="D9" s="1198"/>
    </row>
    <row r="10" spans="1:4" x14ac:dyDescent="0.2">
      <c r="A10" s="261"/>
      <c r="B10" s="135"/>
      <c r="C10" s="135"/>
      <c r="D10" s="209"/>
    </row>
    <row r="11" spans="1:4" x14ac:dyDescent="0.2">
      <c r="A11" s="651" t="s">
        <v>224</v>
      </c>
      <c r="B11" s="607" t="s">
        <v>216</v>
      </c>
      <c r="C11" s="607" t="s">
        <v>184</v>
      </c>
      <c r="D11" s="416" t="s">
        <v>16</v>
      </c>
    </row>
    <row r="12" spans="1:4" x14ac:dyDescent="0.2">
      <c r="A12" s="639" t="s">
        <v>234</v>
      </c>
      <c r="B12" s="760"/>
      <c r="C12" s="650">
        <f>Beginn</f>
        <v>44927</v>
      </c>
      <c r="D12" s="217">
        <v>0</v>
      </c>
    </row>
    <row r="13" spans="1:4" x14ac:dyDescent="0.2">
      <c r="A13" s="639" t="s">
        <v>234</v>
      </c>
      <c r="B13" s="760"/>
      <c r="C13" s="650">
        <f>C12+366</f>
        <v>45293</v>
      </c>
      <c r="D13" s="217">
        <v>0</v>
      </c>
    </row>
    <row r="14" spans="1:4" x14ac:dyDescent="0.2">
      <c r="A14" s="639" t="s">
        <v>234</v>
      </c>
      <c r="B14" s="760"/>
      <c r="C14" s="650">
        <f>C13+366</f>
        <v>45659</v>
      </c>
      <c r="D14" s="217">
        <v>0</v>
      </c>
    </row>
    <row r="15" spans="1:4" x14ac:dyDescent="0.2">
      <c r="A15" s="639" t="s">
        <v>234</v>
      </c>
      <c r="B15" s="760"/>
      <c r="C15" s="650">
        <f>C14+366</f>
        <v>46025</v>
      </c>
      <c r="D15" s="217">
        <v>0</v>
      </c>
    </row>
    <row r="16" spans="1:4" x14ac:dyDescent="0.2">
      <c r="A16" s="639" t="s">
        <v>234</v>
      </c>
      <c r="B16" s="760"/>
      <c r="C16" s="650">
        <f>C15+366</f>
        <v>46391</v>
      </c>
      <c r="D16" s="217">
        <v>0</v>
      </c>
    </row>
    <row r="17" spans="1:4" x14ac:dyDescent="0.2">
      <c r="A17" s="261"/>
      <c r="B17" s="105"/>
      <c r="C17" s="359"/>
      <c r="D17" s="95"/>
    </row>
    <row r="18" spans="1:4" x14ac:dyDescent="0.2">
      <c r="A18" s="1195" t="s">
        <v>235</v>
      </c>
      <c r="B18" s="1196"/>
      <c r="C18" s="1197"/>
      <c r="D18" s="717">
        <f>SUM(D12:D16)</f>
        <v>0</v>
      </c>
    </row>
    <row r="19" spans="1:4" x14ac:dyDescent="0.2">
      <c r="A19" s="617"/>
      <c r="B19" s="519"/>
      <c r="C19" s="520"/>
      <c r="D19" s="565"/>
    </row>
    <row r="20" spans="1:4" x14ac:dyDescent="0.2">
      <c r="A20" s="562"/>
      <c r="B20" s="551"/>
      <c r="C20" s="551"/>
      <c r="D20" s="564"/>
    </row>
    <row r="21" spans="1:4" x14ac:dyDescent="0.2">
      <c r="A21" s="1104" t="s">
        <v>222</v>
      </c>
      <c r="B21" s="1105"/>
      <c r="C21" s="1105"/>
      <c r="D21" s="1198"/>
    </row>
    <row r="22" spans="1:4" x14ac:dyDescent="0.2">
      <c r="A22" s="261"/>
      <c r="B22" s="135"/>
      <c r="C22" s="135"/>
      <c r="D22" s="209"/>
    </row>
    <row r="23" spans="1:4" x14ac:dyDescent="0.2">
      <c r="A23" s="651" t="s">
        <v>224</v>
      </c>
      <c r="B23" s="607" t="s">
        <v>216</v>
      </c>
      <c r="C23" s="607" t="s">
        <v>184</v>
      </c>
      <c r="D23" s="416" t="s">
        <v>16</v>
      </c>
    </row>
    <row r="24" spans="1:4" x14ac:dyDescent="0.2">
      <c r="A24" s="639" t="s">
        <v>212</v>
      </c>
      <c r="B24" s="760"/>
      <c r="C24" s="650">
        <f>Beginn</f>
        <v>44927</v>
      </c>
      <c r="D24" s="217">
        <v>0</v>
      </c>
    </row>
    <row r="25" spans="1:4" x14ac:dyDescent="0.2">
      <c r="A25" s="639" t="s">
        <v>212</v>
      </c>
      <c r="B25" s="760"/>
      <c r="C25" s="650">
        <f>C24+366</f>
        <v>45293</v>
      </c>
      <c r="D25" s="217">
        <v>0</v>
      </c>
    </row>
    <row r="26" spans="1:4" x14ac:dyDescent="0.2">
      <c r="A26" s="639" t="s">
        <v>212</v>
      </c>
      <c r="B26" s="760"/>
      <c r="C26" s="650">
        <f>C25+366</f>
        <v>45659</v>
      </c>
      <c r="D26" s="217">
        <v>0</v>
      </c>
    </row>
    <row r="27" spans="1:4" x14ac:dyDescent="0.2">
      <c r="A27" s="639" t="s">
        <v>212</v>
      </c>
      <c r="B27" s="760"/>
      <c r="C27" s="650">
        <f>C26+366</f>
        <v>46025</v>
      </c>
      <c r="D27" s="217">
        <v>0</v>
      </c>
    </row>
    <row r="28" spans="1:4" x14ac:dyDescent="0.2">
      <c r="A28" s="639" t="s">
        <v>212</v>
      </c>
      <c r="B28" s="760"/>
      <c r="C28" s="650">
        <f>C27+366</f>
        <v>46391</v>
      </c>
      <c r="D28" s="217">
        <v>0</v>
      </c>
    </row>
    <row r="29" spans="1:4" x14ac:dyDescent="0.2">
      <c r="A29" s="261"/>
      <c r="B29" s="105"/>
      <c r="C29" s="359"/>
      <c r="D29" s="95"/>
    </row>
    <row r="30" spans="1:4" x14ac:dyDescent="0.2">
      <c r="A30" s="1195" t="s">
        <v>225</v>
      </c>
      <c r="B30" s="1196"/>
      <c r="C30" s="1197"/>
      <c r="D30" s="717">
        <f>SUM(D24:D28)</f>
        <v>0</v>
      </c>
    </row>
    <row r="31" spans="1:4" x14ac:dyDescent="0.2">
      <c r="A31" s="577"/>
      <c r="B31" s="578"/>
      <c r="C31" s="578"/>
      <c r="D31" s="579"/>
    </row>
    <row r="32" spans="1:4" x14ac:dyDescent="0.2">
      <c r="A32" s="562"/>
      <c r="B32" s="551"/>
      <c r="C32" s="551"/>
      <c r="D32" s="564"/>
    </row>
    <row r="33" spans="1:4" x14ac:dyDescent="0.2">
      <c r="A33" s="1104" t="s">
        <v>217</v>
      </c>
      <c r="B33" s="1105"/>
      <c r="C33" s="1105"/>
      <c r="D33" s="1198"/>
    </row>
    <row r="34" spans="1:4" x14ac:dyDescent="0.2">
      <c r="A34" s="568"/>
      <c r="B34" s="609"/>
      <c r="C34" s="609"/>
      <c r="D34" s="614"/>
    </row>
    <row r="35" spans="1:4" x14ac:dyDescent="0.2">
      <c r="A35" s="1199" t="s">
        <v>255</v>
      </c>
      <c r="B35" s="1200"/>
      <c r="C35" s="1200"/>
      <c r="D35" s="1201"/>
    </row>
    <row r="36" spans="1:4" x14ac:dyDescent="0.2">
      <c r="A36" s="651" t="s">
        <v>224</v>
      </c>
      <c r="B36" s="607" t="s">
        <v>216</v>
      </c>
      <c r="C36" s="607" t="s">
        <v>184</v>
      </c>
      <c r="D36" s="416" t="s">
        <v>16</v>
      </c>
    </row>
    <row r="37" spans="1:4" x14ac:dyDescent="0.2">
      <c r="A37" s="639" t="s">
        <v>44</v>
      </c>
      <c r="B37" s="760"/>
      <c r="C37" s="650">
        <f>Beginn</f>
        <v>44927</v>
      </c>
      <c r="D37" s="217">
        <v>0</v>
      </c>
    </row>
    <row r="38" spans="1:4" x14ac:dyDescent="0.2">
      <c r="A38" s="639" t="s">
        <v>44</v>
      </c>
      <c r="B38" s="760"/>
      <c r="C38" s="650">
        <f>C37+366</f>
        <v>45293</v>
      </c>
      <c r="D38" s="217">
        <v>0</v>
      </c>
    </row>
    <row r="39" spans="1:4" x14ac:dyDescent="0.2">
      <c r="A39" s="639" t="s">
        <v>44</v>
      </c>
      <c r="B39" s="760"/>
      <c r="C39" s="650">
        <f>C38+366</f>
        <v>45659</v>
      </c>
      <c r="D39" s="217">
        <v>0</v>
      </c>
    </row>
    <row r="40" spans="1:4" x14ac:dyDescent="0.2">
      <c r="A40" s="639" t="s">
        <v>44</v>
      </c>
      <c r="B40" s="760"/>
      <c r="C40" s="650">
        <f>C39+366</f>
        <v>46025</v>
      </c>
      <c r="D40" s="217">
        <v>0</v>
      </c>
    </row>
    <row r="41" spans="1:4" x14ac:dyDescent="0.2">
      <c r="A41" s="639" t="s">
        <v>44</v>
      </c>
      <c r="B41" s="760"/>
      <c r="C41" s="650">
        <f>C40+366</f>
        <v>46391</v>
      </c>
      <c r="D41" s="217">
        <v>0</v>
      </c>
    </row>
    <row r="42" spans="1:4" x14ac:dyDescent="0.2">
      <c r="A42" s="261"/>
      <c r="B42" s="105"/>
      <c r="C42" s="359"/>
      <c r="D42" s="95"/>
    </row>
    <row r="43" spans="1:4" x14ac:dyDescent="0.2">
      <c r="A43" s="1195" t="s">
        <v>177</v>
      </c>
      <c r="B43" s="1196"/>
      <c r="C43" s="1197"/>
      <c r="D43" s="717">
        <f>SUM(D37:D41)</f>
        <v>0</v>
      </c>
    </row>
    <row r="44" spans="1:4" x14ac:dyDescent="0.2">
      <c r="A44" s="617"/>
      <c r="B44" s="519"/>
      <c r="C44" s="520"/>
      <c r="D44" s="565"/>
    </row>
    <row r="45" spans="1:4" x14ac:dyDescent="0.2">
      <c r="A45" s="105"/>
      <c r="B45" s="422"/>
      <c r="C45" s="423"/>
      <c r="D45" s="544" t="s">
        <v>185</v>
      </c>
    </row>
    <row r="46" spans="1:4" x14ac:dyDescent="0.2">
      <c r="A46" s="172"/>
      <c r="B46" s="162"/>
      <c r="C46" s="162"/>
      <c r="D46" s="601" t="s">
        <v>243</v>
      </c>
    </row>
    <row r="47" spans="1:4" x14ac:dyDescent="0.2">
      <c r="A47" s="562"/>
      <c r="B47" s="551"/>
      <c r="C47" s="551"/>
      <c r="D47" s="564"/>
    </row>
    <row r="48" spans="1:4" x14ac:dyDescent="0.2">
      <c r="A48" s="1104" t="s">
        <v>219</v>
      </c>
      <c r="B48" s="1105"/>
      <c r="C48" s="1105"/>
      <c r="D48" s="1198"/>
    </row>
    <row r="49" spans="1:4" x14ac:dyDescent="0.2">
      <c r="A49" s="1104" t="s">
        <v>132</v>
      </c>
      <c r="B49" s="1105"/>
      <c r="C49" s="1105"/>
      <c r="D49" s="1198"/>
    </row>
    <row r="50" spans="1:4" x14ac:dyDescent="0.2">
      <c r="A50" s="608"/>
      <c r="B50" s="609"/>
      <c r="C50" s="609"/>
      <c r="D50" s="614"/>
    </row>
    <row r="51" spans="1:4" x14ac:dyDescent="0.2">
      <c r="A51" s="570" t="s">
        <v>226</v>
      </c>
      <c r="B51" s="571"/>
      <c r="C51" s="571"/>
      <c r="D51" s="572"/>
    </row>
    <row r="52" spans="1:4" x14ac:dyDescent="0.2">
      <c r="A52" s="570" t="s">
        <v>242</v>
      </c>
      <c r="B52" s="571"/>
      <c r="C52" s="571"/>
      <c r="D52" s="572"/>
    </row>
    <row r="53" spans="1:4" x14ac:dyDescent="0.2">
      <c r="A53" s="570" t="s">
        <v>318</v>
      </c>
      <c r="B53" s="571"/>
      <c r="C53" s="571"/>
      <c r="D53" s="572"/>
    </row>
    <row r="54" spans="1:4" x14ac:dyDescent="0.2">
      <c r="A54" s="570" t="s">
        <v>227</v>
      </c>
      <c r="B54" s="573"/>
      <c r="C54" s="573"/>
      <c r="D54" s="572"/>
    </row>
    <row r="55" spans="1:4" x14ac:dyDescent="0.2">
      <c r="A55" s="570" t="s">
        <v>319</v>
      </c>
      <c r="B55" s="571"/>
      <c r="C55" s="571"/>
      <c r="D55" s="572"/>
    </row>
    <row r="56" spans="1:4" ht="12.75" customHeight="1" x14ac:dyDescent="0.2">
      <c r="A56" s="570" t="s">
        <v>228</v>
      </c>
      <c r="B56" s="571"/>
      <c r="C56" s="571"/>
      <c r="D56" s="572"/>
    </row>
    <row r="57" spans="1:4" ht="12.75" customHeight="1" x14ac:dyDescent="0.2">
      <c r="A57" s="570"/>
      <c r="B57" s="571"/>
      <c r="C57" s="571"/>
      <c r="D57" s="572"/>
    </row>
    <row r="58" spans="1:4" ht="12.75" customHeight="1" x14ac:dyDescent="0.2">
      <c r="A58" s="570" t="s">
        <v>309</v>
      </c>
      <c r="B58" s="571"/>
      <c r="C58" s="571"/>
      <c r="D58" s="572"/>
    </row>
    <row r="59" spans="1:4" x14ac:dyDescent="0.2">
      <c r="A59" s="261"/>
      <c r="B59" s="135"/>
      <c r="C59" s="135"/>
      <c r="D59" s="209"/>
    </row>
    <row r="60" spans="1:4" x14ac:dyDescent="0.2">
      <c r="A60" s="1199" t="s">
        <v>254</v>
      </c>
      <c r="B60" s="1200"/>
      <c r="C60" s="1200"/>
      <c r="D60" s="1201"/>
    </row>
    <row r="61" spans="1:4" x14ac:dyDescent="0.2">
      <c r="A61" s="651" t="s">
        <v>224</v>
      </c>
      <c r="B61" s="607" t="s">
        <v>216</v>
      </c>
      <c r="C61" s="607" t="s">
        <v>184</v>
      </c>
      <c r="D61" s="416" t="s">
        <v>16</v>
      </c>
    </row>
    <row r="62" spans="1:4" x14ac:dyDescent="0.2">
      <c r="A62" s="639" t="s">
        <v>12</v>
      </c>
      <c r="B62" s="760"/>
      <c r="C62" s="650">
        <f>Beginn</f>
        <v>44927</v>
      </c>
      <c r="D62" s="217">
        <v>0</v>
      </c>
    </row>
    <row r="63" spans="1:4" x14ac:dyDescent="0.2">
      <c r="A63" s="639" t="s">
        <v>12</v>
      </c>
      <c r="B63" s="760"/>
      <c r="C63" s="650">
        <f>C62+366</f>
        <v>45293</v>
      </c>
      <c r="D63" s="217">
        <v>0</v>
      </c>
    </row>
    <row r="64" spans="1:4" x14ac:dyDescent="0.2">
      <c r="A64" s="639" t="s">
        <v>12</v>
      </c>
      <c r="B64" s="760"/>
      <c r="C64" s="650">
        <f>C63+366</f>
        <v>45659</v>
      </c>
      <c r="D64" s="217">
        <v>0</v>
      </c>
    </row>
    <row r="65" spans="1:4" x14ac:dyDescent="0.2">
      <c r="A65" s="639" t="s">
        <v>12</v>
      </c>
      <c r="B65" s="760"/>
      <c r="C65" s="650">
        <f>C64+366</f>
        <v>46025</v>
      </c>
      <c r="D65" s="217">
        <v>0</v>
      </c>
    </row>
    <row r="66" spans="1:4" x14ac:dyDescent="0.2">
      <c r="A66" s="639" t="s">
        <v>12</v>
      </c>
      <c r="B66" s="760"/>
      <c r="C66" s="650">
        <f>C65+366</f>
        <v>46391</v>
      </c>
      <c r="D66" s="217">
        <v>0</v>
      </c>
    </row>
    <row r="67" spans="1:4" x14ac:dyDescent="0.2">
      <c r="A67" s="261"/>
      <c r="B67" s="105"/>
      <c r="C67" s="359"/>
      <c r="D67" s="95"/>
    </row>
    <row r="68" spans="1:4" x14ac:dyDescent="0.2">
      <c r="A68" s="1195" t="s">
        <v>230</v>
      </c>
      <c r="B68" s="1196"/>
      <c r="C68" s="1197"/>
      <c r="D68" s="717">
        <f>SUM(D62:D66)</f>
        <v>0</v>
      </c>
    </row>
    <row r="69" spans="1:4" x14ac:dyDescent="0.2">
      <c r="A69" s="617"/>
      <c r="B69" s="519"/>
      <c r="C69" s="520"/>
      <c r="D69" s="565"/>
    </row>
    <row r="70" spans="1:4" x14ac:dyDescent="0.2">
      <c r="A70" s="562"/>
      <c r="B70" s="551"/>
      <c r="C70" s="551"/>
      <c r="D70" s="564"/>
    </row>
    <row r="71" spans="1:4" x14ac:dyDescent="0.2">
      <c r="A71" s="1104" t="s">
        <v>220</v>
      </c>
      <c r="B71" s="1105"/>
      <c r="C71" s="1105"/>
      <c r="D71" s="1198"/>
    </row>
    <row r="72" spans="1:4" x14ac:dyDescent="0.2">
      <c r="A72" s="574"/>
      <c r="B72" s="609"/>
      <c r="C72" s="609"/>
      <c r="D72" s="614"/>
    </row>
    <row r="73" spans="1:4" x14ac:dyDescent="0.2">
      <c r="A73" s="570" t="s">
        <v>310</v>
      </c>
      <c r="B73" s="566"/>
      <c r="C73" s="566"/>
      <c r="D73" s="567"/>
    </row>
    <row r="74" spans="1:4" x14ac:dyDescent="0.2">
      <c r="A74" s="570" t="s">
        <v>311</v>
      </c>
      <c r="B74" s="566"/>
      <c r="C74" s="566"/>
      <c r="D74" s="567"/>
    </row>
    <row r="75" spans="1:4" x14ac:dyDescent="0.2">
      <c r="A75" s="652"/>
      <c r="B75" s="653"/>
      <c r="C75" s="653"/>
      <c r="D75" s="654"/>
    </row>
    <row r="76" spans="1:4" x14ac:dyDescent="0.2">
      <c r="A76" s="1199" t="s">
        <v>256</v>
      </c>
      <c r="B76" s="1200"/>
      <c r="C76" s="1200"/>
      <c r="D76" s="1201"/>
    </row>
    <row r="77" spans="1:4" x14ac:dyDescent="0.2">
      <c r="A77" s="651" t="s">
        <v>224</v>
      </c>
      <c r="B77" s="607" t="s">
        <v>216</v>
      </c>
      <c r="C77" s="607" t="s">
        <v>184</v>
      </c>
      <c r="D77" s="416" t="s">
        <v>16</v>
      </c>
    </row>
    <row r="78" spans="1:4" x14ac:dyDescent="0.2">
      <c r="A78" s="639" t="s">
        <v>223</v>
      </c>
      <c r="B78" s="760"/>
      <c r="C78" s="1176">
        <f>Beginn</f>
        <v>44927</v>
      </c>
      <c r="D78" s="217">
        <v>0</v>
      </c>
    </row>
    <row r="79" spans="1:4" x14ac:dyDescent="0.2">
      <c r="A79" s="639" t="s">
        <v>232</v>
      </c>
      <c r="B79" s="575"/>
      <c r="C79" s="1178"/>
      <c r="D79" s="217">
        <v>0</v>
      </c>
    </row>
    <row r="80" spans="1:4" x14ac:dyDescent="0.2">
      <c r="A80" s="639" t="s">
        <v>223</v>
      </c>
      <c r="B80" s="760"/>
      <c r="C80" s="1176">
        <f>C78+366</f>
        <v>45293</v>
      </c>
      <c r="D80" s="217">
        <v>0</v>
      </c>
    </row>
    <row r="81" spans="1:4" x14ac:dyDescent="0.2">
      <c r="A81" s="639" t="s">
        <v>232</v>
      </c>
      <c r="B81" s="575"/>
      <c r="C81" s="1178"/>
      <c r="D81" s="217">
        <v>0</v>
      </c>
    </row>
    <row r="82" spans="1:4" x14ac:dyDescent="0.2">
      <c r="A82" s="639" t="s">
        <v>223</v>
      </c>
      <c r="B82" s="760"/>
      <c r="C82" s="1176">
        <f>C80+366</f>
        <v>45659</v>
      </c>
      <c r="D82" s="217">
        <v>0</v>
      </c>
    </row>
    <row r="83" spans="1:4" x14ac:dyDescent="0.2">
      <c r="A83" s="639" t="s">
        <v>232</v>
      </c>
      <c r="B83" s="575"/>
      <c r="C83" s="1178"/>
      <c r="D83" s="217">
        <v>0</v>
      </c>
    </row>
    <row r="84" spans="1:4" x14ac:dyDescent="0.2">
      <c r="A84" s="639" t="s">
        <v>223</v>
      </c>
      <c r="B84" s="760"/>
      <c r="C84" s="1176">
        <f>C82+366</f>
        <v>46025</v>
      </c>
      <c r="D84" s="217">
        <v>0</v>
      </c>
    </row>
    <row r="85" spans="1:4" x14ac:dyDescent="0.2">
      <c r="A85" s="639" t="s">
        <v>232</v>
      </c>
      <c r="B85" s="575"/>
      <c r="C85" s="1178"/>
      <c r="D85" s="217">
        <v>0</v>
      </c>
    </row>
    <row r="86" spans="1:4" x14ac:dyDescent="0.2">
      <c r="A86" s="639" t="s">
        <v>223</v>
      </c>
      <c r="B86" s="760"/>
      <c r="C86" s="1176">
        <f>C84+366</f>
        <v>46391</v>
      </c>
      <c r="D86" s="217">
        <v>0</v>
      </c>
    </row>
    <row r="87" spans="1:4" x14ac:dyDescent="0.2">
      <c r="A87" s="639" t="s">
        <v>232</v>
      </c>
      <c r="B87" s="575"/>
      <c r="C87" s="1178"/>
      <c r="D87" s="217">
        <v>0</v>
      </c>
    </row>
    <row r="88" spans="1:4" x14ac:dyDescent="0.2">
      <c r="A88" s="568"/>
      <c r="B88" s="105"/>
      <c r="C88" s="569"/>
      <c r="D88" s="576"/>
    </row>
    <row r="89" spans="1:4" x14ac:dyDescent="0.2">
      <c r="A89" s="1195" t="s">
        <v>231</v>
      </c>
      <c r="B89" s="1196"/>
      <c r="C89" s="1197"/>
      <c r="D89" s="717">
        <f>D78+D80+D82+D84+D86</f>
        <v>0</v>
      </c>
    </row>
    <row r="90" spans="1:4" x14ac:dyDescent="0.2">
      <c r="A90" s="261"/>
      <c r="B90" s="105"/>
      <c r="C90" s="359"/>
      <c r="D90" s="95"/>
    </row>
    <row r="91" spans="1:4" x14ac:dyDescent="0.2">
      <c r="A91" s="1195" t="s">
        <v>232</v>
      </c>
      <c r="B91" s="1196"/>
      <c r="C91" s="1197"/>
      <c r="D91" s="717">
        <f>D79+D81+D83+D85+D87</f>
        <v>0</v>
      </c>
    </row>
    <row r="92" spans="1:4" x14ac:dyDescent="0.2">
      <c r="A92" s="617"/>
      <c r="B92" s="519"/>
      <c r="C92" s="520"/>
      <c r="D92" s="565"/>
    </row>
    <row r="93" spans="1:4" x14ac:dyDescent="0.2">
      <c r="D93" s="544" t="s">
        <v>185</v>
      </c>
    </row>
  </sheetData>
  <sheetProtection algorithmName="SHA-512" hashValue="u1616UDSI4WiePKt+EsKpWKsmkQk7ctRIVhHceBjln1giMVvQZxoIote7d4M/tNGQrbkRGy1v4CfS4eMobrQgg==" saltValue="w6igXyqzgyBZ+Bx5XZuOfg==" spinCount="100000" sheet="1" objects="1" scenarios="1" selectLockedCells="1"/>
  <customSheetViews>
    <customSheetView guid="{9817DB13-5BDB-4286-B303-C4A24851C53E}" showPageBreaks="1" printArea="1" showRuler="0" topLeftCell="A65">
      <selection activeCell="H75" sqref="H75"/>
      <rowBreaks count="1" manualBreakCount="1">
        <brk id="63" max="9" man="1"/>
      </rowBreaks>
      <pageMargins left="0.78740157499999996" right="0.78740157499999996" top="0.984251969" bottom="0.984251969" header="0.4921259845" footer="0.4921259845"/>
      <pageSetup paperSize="9" scale="80" orientation="portrait" r:id="rId1"/>
      <headerFooter alignWithMargins="0">
        <oddHeader>&amp;L© Lawaetz-Stiftung</oddHeader>
        <oddFooter>&amp;RSeite &amp;P von &amp;N &amp;D</oddFooter>
      </headerFooter>
    </customSheetView>
    <customSheetView guid="{42373C1E-3EF2-4D78-899B-97EC19D6D4F8}" showPageBreaks="1" printArea="1" view="pageLayout" topLeftCell="A112">
      <selection activeCell="B129" sqref="B129:D129"/>
      <rowBreaks count="2" manualBreakCount="2">
        <brk id="49" max="9" man="1"/>
        <brk id="102" max="9" man="1"/>
      </rowBreaks>
      <pageMargins left="0.78740157480314965" right="0.78740157480314965" top="0.98425196850393704" bottom="0.98425196850393704" header="0.51181102362204722" footer="0.51181102362204722"/>
      <pageSetup paperSize="9" scale="74" orientation="portrait" r:id="rId2"/>
      <headerFooter alignWithMargins="0">
        <oddHeader>&amp;L&amp;8© Behörde für Arbeit, Soziales, Familie und Integration</oddHeader>
        <oddFooter>&amp;L&amp;9Teilnehmer&amp;C&amp;9&amp;P&amp;10
&amp;R&amp;9Version 16.10.2013</oddFooter>
      </headerFooter>
    </customSheetView>
  </customSheetViews>
  <mergeCells count="24">
    <mergeCell ref="A76:D76"/>
    <mergeCell ref="A18:C18"/>
    <mergeCell ref="A43:C43"/>
    <mergeCell ref="A68:C68"/>
    <mergeCell ref="A8:D8"/>
    <mergeCell ref="A9:D9"/>
    <mergeCell ref="A35:D35"/>
    <mergeCell ref="A60:D60"/>
    <mergeCell ref="A91:C91"/>
    <mergeCell ref="A3:D3"/>
    <mergeCell ref="A5:D5"/>
    <mergeCell ref="A89:C89"/>
    <mergeCell ref="A49:D49"/>
    <mergeCell ref="C78:C79"/>
    <mergeCell ref="C80:C81"/>
    <mergeCell ref="A30:C30"/>
    <mergeCell ref="C82:C83"/>
    <mergeCell ref="C84:C85"/>
    <mergeCell ref="C86:C87"/>
    <mergeCell ref="A33:D33"/>
    <mergeCell ref="A48:D48"/>
    <mergeCell ref="A71:D71"/>
    <mergeCell ref="A4:D4"/>
    <mergeCell ref="A21:D21"/>
  </mergeCells>
  <phoneticPr fontId="0" type="noConversion"/>
  <pageMargins left="0.7" right="0.7" top="0.75" bottom="0.75" header="0.3" footer="0.3"/>
  <pageSetup paperSize="9" scale="94" fitToHeight="0" orientation="portrait" r:id="rId3"/>
  <headerFooter alignWithMargins="0">
    <oddFooter>&amp;L&amp;9Antrag auf Projektförderung aus Mitteln der
ESF-Förderperiode 2021-2027&amp;C&amp;9Seite &amp;P von &amp;N&amp;R&amp;9Version 0423</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F01D-913E-4ED1-B87C-BD3A872E7387}">
  <sheetPr>
    <tabColor theme="4" tint="-0.249977111117893"/>
    <pageSetUpPr fitToPage="1"/>
  </sheetPr>
  <dimension ref="A1:J174"/>
  <sheetViews>
    <sheetView showGridLines="0" showRowColHeaders="0" showRuler="0" view="pageLayout" zoomScaleNormal="115" workbookViewId="0">
      <selection activeCell="H11" sqref="H11:I11"/>
    </sheetView>
  </sheetViews>
  <sheetFormatPr baseColWidth="10" defaultRowHeight="12.75" x14ac:dyDescent="0.2"/>
  <cols>
    <col min="1" max="1" width="3.28515625" style="88" customWidth="1"/>
    <col min="2" max="2" width="11.42578125" style="88" customWidth="1"/>
    <col min="3" max="4" width="11.42578125" style="88"/>
    <col min="5" max="5" width="11.42578125" style="88" customWidth="1"/>
    <col min="6" max="8" width="11.42578125" style="88"/>
    <col min="9" max="9" width="11.42578125" style="88" customWidth="1"/>
    <col min="10" max="10" width="11.42578125" style="304"/>
    <col min="11" max="16384" width="11.42578125" style="88"/>
  </cols>
  <sheetData>
    <row r="1" spans="1:10" x14ac:dyDescent="0.2">
      <c r="A1" s="163" t="s">
        <v>120</v>
      </c>
      <c r="B1" s="194"/>
      <c r="C1" s="807"/>
      <c r="D1" s="807"/>
      <c r="E1" s="807"/>
      <c r="F1" s="807"/>
      <c r="G1" s="807"/>
      <c r="H1" s="1067" t="s">
        <v>131</v>
      </c>
      <c r="I1" s="1067"/>
      <c r="J1" s="1068"/>
    </row>
    <row r="2" spans="1:10" x14ac:dyDescent="0.2">
      <c r="A2" s="491"/>
      <c r="B2" s="403"/>
      <c r="C2" s="232"/>
      <c r="D2" s="232"/>
      <c r="E2" s="232"/>
      <c r="F2" s="232"/>
      <c r="G2" s="232"/>
      <c r="H2" s="232"/>
      <c r="I2" s="232"/>
      <c r="J2" s="492"/>
    </row>
    <row r="3" spans="1:10" ht="12.75" customHeight="1" x14ac:dyDescent="0.2">
      <c r="A3" s="1190" t="s">
        <v>370</v>
      </c>
      <c r="B3" s="1191"/>
      <c r="C3" s="1191"/>
      <c r="D3" s="1191"/>
      <c r="E3" s="1191"/>
      <c r="F3" s="1191"/>
      <c r="G3" s="1191"/>
      <c r="H3" s="1191"/>
      <c r="I3" s="1191"/>
      <c r="J3" s="1192"/>
    </row>
    <row r="4" spans="1:10" x14ac:dyDescent="0.2">
      <c r="A4" s="203"/>
      <c r="B4" s="205"/>
      <c r="C4" s="446"/>
      <c r="D4" s="205"/>
      <c r="E4" s="204"/>
      <c r="F4" s="205"/>
      <c r="G4" s="205"/>
      <c r="H4" s="205"/>
      <c r="I4" s="362"/>
      <c r="J4" s="425"/>
    </row>
    <row r="5" spans="1:10" x14ac:dyDescent="0.2">
      <c r="A5" s="1104" t="s">
        <v>186</v>
      </c>
      <c r="B5" s="1105"/>
      <c r="C5" s="1105"/>
      <c r="D5" s="1105"/>
      <c r="E5" s="1105"/>
      <c r="F5" s="1105"/>
      <c r="G5" s="1105"/>
      <c r="H5" s="1105"/>
      <c r="I5" s="1105"/>
      <c r="J5" s="1198"/>
    </row>
    <row r="6" spans="1:10" x14ac:dyDescent="0.2">
      <c r="A6" s="819"/>
      <c r="B6" s="820"/>
      <c r="C6" s="820"/>
      <c r="D6" s="820"/>
      <c r="E6" s="820"/>
      <c r="F6" s="820"/>
      <c r="G6" s="820"/>
      <c r="H6" s="820"/>
      <c r="I6" s="820"/>
      <c r="J6" s="821"/>
    </row>
    <row r="7" spans="1:10" ht="31.5" customHeight="1" x14ac:dyDescent="0.2">
      <c r="A7" s="1250" t="s">
        <v>398</v>
      </c>
      <c r="B7" s="1251"/>
      <c r="C7" s="1251"/>
      <c r="D7" s="1251"/>
      <c r="E7" s="1251"/>
      <c r="F7" s="1251"/>
      <c r="G7" s="1251"/>
      <c r="H7" s="1251"/>
      <c r="I7" s="1251"/>
      <c r="J7" s="1252"/>
    </row>
    <row r="8" spans="1:10" x14ac:dyDescent="0.2">
      <c r="A8" s="203"/>
      <c r="B8" s="205"/>
      <c r="C8" s="493"/>
      <c r="D8" s="205"/>
      <c r="E8" s="204"/>
      <c r="F8" s="205"/>
      <c r="G8" s="205"/>
      <c r="H8" s="205"/>
      <c r="I8" s="362"/>
      <c r="J8" s="425"/>
    </row>
    <row r="9" spans="1:10" x14ac:dyDescent="0.2">
      <c r="A9" s="1253"/>
      <c r="B9" s="1254"/>
      <c r="C9" s="1254"/>
      <c r="D9" s="1254"/>
      <c r="E9" s="1254"/>
      <c r="F9" s="1254"/>
      <c r="G9" s="1254"/>
      <c r="H9" s="1254"/>
      <c r="I9" s="1254"/>
      <c r="J9" s="1255"/>
    </row>
    <row r="10" spans="1:10" x14ac:dyDescent="0.2">
      <c r="A10" s="233"/>
      <c r="B10" s="234" t="s">
        <v>187</v>
      </c>
      <c r="C10" s="211"/>
      <c r="D10" s="210"/>
      <c r="E10" s="235"/>
      <c r="F10" s="235"/>
      <c r="G10" s="235"/>
      <c r="H10" s="1238" t="s">
        <v>29</v>
      </c>
      <c r="I10" s="1238"/>
      <c r="J10" s="810" t="s">
        <v>184</v>
      </c>
    </row>
    <row r="11" spans="1:10" x14ac:dyDescent="0.2">
      <c r="A11" s="236"/>
      <c r="B11" s="1237" t="s">
        <v>257</v>
      </c>
      <c r="C11" s="1237"/>
      <c r="D11" s="1237"/>
      <c r="E11" s="1237"/>
      <c r="F11" s="256"/>
      <c r="G11" s="256"/>
      <c r="H11" s="1216">
        <v>0</v>
      </c>
      <c r="I11" s="1216"/>
      <c r="J11" s="1245">
        <f>Projektpersonal!K32</f>
        <v>44927</v>
      </c>
    </row>
    <row r="12" spans="1:10" x14ac:dyDescent="0.2">
      <c r="A12" s="236"/>
      <c r="B12" s="1237" t="s">
        <v>188</v>
      </c>
      <c r="C12" s="1237"/>
      <c r="D12" s="1237"/>
      <c r="E12" s="1237"/>
      <c r="F12" s="262"/>
      <c r="G12" s="262"/>
      <c r="H12" s="1216">
        <v>0</v>
      </c>
      <c r="I12" s="1216"/>
      <c r="J12" s="1246"/>
    </row>
    <row r="13" spans="1:10" x14ac:dyDescent="0.2">
      <c r="A13" s="236"/>
      <c r="B13" s="1237" t="s">
        <v>56</v>
      </c>
      <c r="C13" s="1237"/>
      <c r="D13" s="1237"/>
      <c r="E13" s="1237"/>
      <c r="F13" s="262"/>
      <c r="G13" s="262"/>
      <c r="H13" s="1216">
        <v>0</v>
      </c>
      <c r="I13" s="1216"/>
      <c r="J13" s="1246"/>
    </row>
    <row r="14" spans="1:10" x14ac:dyDescent="0.2">
      <c r="A14" s="236"/>
      <c r="B14" s="1237" t="s">
        <v>189</v>
      </c>
      <c r="C14" s="1237"/>
      <c r="D14" s="1237"/>
      <c r="E14" s="1237"/>
      <c r="F14" s="262"/>
      <c r="G14" s="262"/>
      <c r="H14" s="1216">
        <v>0</v>
      </c>
      <c r="I14" s="1216"/>
      <c r="J14" s="1246"/>
    </row>
    <row r="15" spans="1:10" x14ac:dyDescent="0.2">
      <c r="A15" s="236"/>
      <c r="B15" s="1237" t="s">
        <v>190</v>
      </c>
      <c r="C15" s="1237"/>
      <c r="D15" s="1237"/>
      <c r="E15" s="1237"/>
      <c r="F15" s="262"/>
      <c r="G15" s="262"/>
      <c r="H15" s="1216">
        <v>0</v>
      </c>
      <c r="I15" s="1216"/>
      <c r="J15" s="1246"/>
    </row>
    <row r="16" spans="1:10" x14ac:dyDescent="0.2">
      <c r="A16" s="236"/>
      <c r="B16" s="1237" t="s">
        <v>191</v>
      </c>
      <c r="C16" s="1237"/>
      <c r="D16" s="1237"/>
      <c r="E16" s="1237"/>
      <c r="F16" s="262"/>
      <c r="G16" s="262"/>
      <c r="H16" s="1216">
        <v>0</v>
      </c>
      <c r="I16" s="1216"/>
      <c r="J16" s="1246"/>
    </row>
    <row r="17" spans="1:10" x14ac:dyDescent="0.2">
      <c r="A17" s="236"/>
      <c r="B17" s="1237" t="s">
        <v>192</v>
      </c>
      <c r="C17" s="1237"/>
      <c r="D17" s="1237"/>
      <c r="E17" s="1237"/>
      <c r="F17" s="262"/>
      <c r="G17" s="262"/>
      <c r="H17" s="1216">
        <v>0</v>
      </c>
      <c r="I17" s="1216"/>
      <c r="J17" s="1246"/>
    </row>
    <row r="18" spans="1:10" x14ac:dyDescent="0.2">
      <c r="A18" s="236"/>
      <c r="B18" s="1237" t="s">
        <v>193</v>
      </c>
      <c r="C18" s="1237"/>
      <c r="D18" s="1237"/>
      <c r="E18" s="1237"/>
      <c r="F18" s="262"/>
      <c r="G18" s="262"/>
      <c r="H18" s="1216">
        <v>0</v>
      </c>
      <c r="I18" s="1216"/>
      <c r="J18" s="1246"/>
    </row>
    <row r="19" spans="1:10" x14ac:dyDescent="0.2">
      <c r="A19" s="236"/>
      <c r="B19" s="1237" t="s">
        <v>71</v>
      </c>
      <c r="C19" s="1237"/>
      <c r="D19" s="1237"/>
      <c r="E19" s="1237"/>
      <c r="F19" s="262"/>
      <c r="G19" s="262"/>
      <c r="H19" s="1216">
        <v>0</v>
      </c>
      <c r="I19" s="1216"/>
      <c r="J19" s="1246"/>
    </row>
    <row r="20" spans="1:10" x14ac:dyDescent="0.2">
      <c r="A20" s="236"/>
      <c r="B20" s="1237" t="s">
        <v>369</v>
      </c>
      <c r="C20" s="1237"/>
      <c r="D20" s="1237"/>
      <c r="E20" s="1237"/>
      <c r="F20" s="262"/>
      <c r="G20" s="262"/>
      <c r="H20" s="1216">
        <v>0</v>
      </c>
      <c r="I20" s="1216"/>
      <c r="J20" s="1246"/>
    </row>
    <row r="21" spans="1:10" x14ac:dyDescent="0.2">
      <c r="A21" s="236"/>
      <c r="B21" s="1220" t="s">
        <v>273</v>
      </c>
      <c r="C21" s="1220"/>
      <c r="D21" s="1220"/>
      <c r="E21" s="1220"/>
      <c r="F21" s="262"/>
      <c r="G21" s="262"/>
      <c r="H21" s="1216">
        <v>0</v>
      </c>
      <c r="I21" s="1216"/>
      <c r="J21" s="1246"/>
    </row>
    <row r="22" spans="1:10" x14ac:dyDescent="0.2">
      <c r="A22" s="237"/>
      <c r="B22" s="1220" t="s">
        <v>273</v>
      </c>
      <c r="C22" s="1220"/>
      <c r="D22" s="1220"/>
      <c r="E22" s="1220"/>
      <c r="F22" s="721"/>
      <c r="G22" s="721"/>
      <c r="H22" s="1216">
        <v>0</v>
      </c>
      <c r="I22" s="1216"/>
      <c r="J22" s="1246"/>
    </row>
    <row r="23" spans="1:10" x14ac:dyDescent="0.2">
      <c r="A23" s="253"/>
      <c r="B23" s="921" t="s">
        <v>14</v>
      </c>
      <c r="C23" s="922"/>
      <c r="D23" s="923"/>
      <c r="E23" s="922"/>
      <c r="F23" s="922"/>
      <c r="G23" s="922"/>
      <c r="H23" s="1221">
        <f>H11+H12+H13+H14+H15+H16+H17+H18+H19+H20+H21+H22</f>
        <v>0</v>
      </c>
      <c r="I23" s="1221"/>
      <c r="J23" s="1246"/>
    </row>
    <row r="24" spans="1:10" ht="2.85" customHeight="1" x14ac:dyDescent="0.2">
      <c r="A24" s="1202"/>
      <c r="B24" s="1203"/>
      <c r="C24" s="1203"/>
      <c r="D24" s="1203"/>
      <c r="E24" s="1203"/>
      <c r="F24" s="1203"/>
      <c r="G24" s="1203"/>
      <c r="H24" s="1203"/>
      <c r="I24" s="1203"/>
      <c r="J24" s="1204"/>
    </row>
    <row r="25" spans="1:10" ht="42.6" customHeight="1" x14ac:dyDescent="0.2">
      <c r="A25" s="1205" t="s">
        <v>375</v>
      </c>
      <c r="B25" s="1206"/>
      <c r="C25" s="1206"/>
      <c r="D25" s="1206"/>
      <c r="E25" s="1206"/>
      <c r="F25" s="1206"/>
      <c r="G25" s="1206"/>
      <c r="H25" s="1206"/>
      <c r="I25" s="1206"/>
      <c r="J25" s="1207"/>
    </row>
    <row r="26" spans="1:10" s="105" customFormat="1" x14ac:dyDescent="0.2">
      <c r="A26" s="1239"/>
      <c r="B26" s="1240"/>
      <c r="C26" s="1240"/>
      <c r="D26" s="1240"/>
      <c r="E26" s="1240"/>
      <c r="F26" s="1240"/>
      <c r="G26" s="1240"/>
      <c r="H26" s="1240"/>
      <c r="I26" s="1240"/>
      <c r="J26" s="1241"/>
    </row>
    <row r="27" spans="1:10" s="105" customFormat="1" x14ac:dyDescent="0.2">
      <c r="A27" s="233"/>
      <c r="B27" s="234" t="s">
        <v>187</v>
      </c>
      <c r="C27" s="211"/>
      <c r="D27" s="210"/>
      <c r="E27" s="235"/>
      <c r="F27" s="235"/>
      <c r="G27" s="235"/>
      <c r="H27" s="1238" t="s">
        <v>29</v>
      </c>
      <c r="I27" s="1238"/>
      <c r="J27" s="810" t="s">
        <v>184</v>
      </c>
    </row>
    <row r="28" spans="1:10" x14ac:dyDescent="0.2">
      <c r="A28" s="237"/>
      <c r="B28" s="1237" t="s">
        <v>257</v>
      </c>
      <c r="C28" s="1237"/>
      <c r="D28" s="1237"/>
      <c r="E28" s="1237"/>
      <c r="F28" s="256"/>
      <c r="G28" s="256"/>
      <c r="H28" s="1216">
        <v>0</v>
      </c>
      <c r="I28" s="1216"/>
      <c r="J28" s="1245">
        <f>J11+366</f>
        <v>45293</v>
      </c>
    </row>
    <row r="29" spans="1:10" x14ac:dyDescent="0.2">
      <c r="A29" s="237"/>
      <c r="B29" s="1237" t="s">
        <v>188</v>
      </c>
      <c r="C29" s="1237"/>
      <c r="D29" s="1237"/>
      <c r="E29" s="1237"/>
      <c r="F29" s="262"/>
      <c r="G29" s="262"/>
      <c r="H29" s="1216">
        <v>0</v>
      </c>
      <c r="I29" s="1216"/>
      <c r="J29" s="1246"/>
    </row>
    <row r="30" spans="1:10" x14ac:dyDescent="0.2">
      <c r="A30" s="237"/>
      <c r="B30" s="1237" t="s">
        <v>56</v>
      </c>
      <c r="C30" s="1237"/>
      <c r="D30" s="1237"/>
      <c r="E30" s="1237"/>
      <c r="F30" s="262"/>
      <c r="G30" s="262"/>
      <c r="H30" s="1216">
        <v>0</v>
      </c>
      <c r="I30" s="1216"/>
      <c r="J30" s="1246"/>
    </row>
    <row r="31" spans="1:10" x14ac:dyDescent="0.2">
      <c r="A31" s="237"/>
      <c r="B31" s="1237" t="s">
        <v>189</v>
      </c>
      <c r="C31" s="1237"/>
      <c r="D31" s="1237"/>
      <c r="E31" s="1237"/>
      <c r="F31" s="262"/>
      <c r="G31" s="262"/>
      <c r="H31" s="1216">
        <v>0</v>
      </c>
      <c r="I31" s="1216"/>
      <c r="J31" s="1246"/>
    </row>
    <row r="32" spans="1:10" x14ac:dyDescent="0.2">
      <c r="A32" s="237"/>
      <c r="B32" s="1237" t="s">
        <v>190</v>
      </c>
      <c r="C32" s="1237"/>
      <c r="D32" s="1237"/>
      <c r="E32" s="1237"/>
      <c r="F32" s="262"/>
      <c r="G32" s="262"/>
      <c r="H32" s="1216">
        <v>0</v>
      </c>
      <c r="I32" s="1216"/>
      <c r="J32" s="1246"/>
    </row>
    <row r="33" spans="1:10" x14ac:dyDescent="0.2">
      <c r="A33" s="237"/>
      <c r="B33" s="1237" t="s">
        <v>191</v>
      </c>
      <c r="C33" s="1237"/>
      <c r="D33" s="1237"/>
      <c r="E33" s="1237"/>
      <c r="F33" s="262"/>
      <c r="G33" s="262"/>
      <c r="H33" s="1216">
        <v>0</v>
      </c>
      <c r="I33" s="1216"/>
      <c r="J33" s="1246"/>
    </row>
    <row r="34" spans="1:10" x14ac:dyDescent="0.2">
      <c r="A34" s="237"/>
      <c r="B34" s="1237" t="s">
        <v>192</v>
      </c>
      <c r="C34" s="1237"/>
      <c r="D34" s="1237"/>
      <c r="E34" s="1237"/>
      <c r="F34" s="262"/>
      <c r="G34" s="262"/>
      <c r="H34" s="1216">
        <v>0</v>
      </c>
      <c r="I34" s="1216"/>
      <c r="J34" s="1246"/>
    </row>
    <row r="35" spans="1:10" x14ac:dyDescent="0.2">
      <c r="A35" s="237"/>
      <c r="B35" s="1237" t="s">
        <v>193</v>
      </c>
      <c r="C35" s="1237"/>
      <c r="D35" s="1237"/>
      <c r="E35" s="1237"/>
      <c r="F35" s="262"/>
      <c r="G35" s="262"/>
      <c r="H35" s="1216">
        <v>0</v>
      </c>
      <c r="I35" s="1216"/>
      <c r="J35" s="1246"/>
    </row>
    <row r="36" spans="1:10" x14ac:dyDescent="0.2">
      <c r="A36" s="237"/>
      <c r="B36" s="1237" t="s">
        <v>71</v>
      </c>
      <c r="C36" s="1237"/>
      <c r="D36" s="1237"/>
      <c r="E36" s="1237"/>
      <c r="F36" s="262"/>
      <c r="G36" s="262"/>
      <c r="H36" s="1216">
        <v>0</v>
      </c>
      <c r="I36" s="1216"/>
      <c r="J36" s="1246"/>
    </row>
    <row r="37" spans="1:10" x14ac:dyDescent="0.2">
      <c r="A37" s="237"/>
      <c r="B37" s="1237" t="s">
        <v>369</v>
      </c>
      <c r="C37" s="1237"/>
      <c r="D37" s="1237"/>
      <c r="E37" s="1237"/>
      <c r="F37" s="262"/>
      <c r="G37" s="262"/>
      <c r="H37" s="1216">
        <v>0</v>
      </c>
      <c r="I37" s="1216"/>
      <c r="J37" s="1246"/>
    </row>
    <row r="38" spans="1:10" x14ac:dyDescent="0.2">
      <c r="A38" s="237"/>
      <c r="B38" s="1220" t="s">
        <v>273</v>
      </c>
      <c r="C38" s="1220"/>
      <c r="D38" s="1220"/>
      <c r="E38" s="1220"/>
      <c r="F38" s="262"/>
      <c r="G38" s="262"/>
      <c r="H38" s="1216">
        <v>0</v>
      </c>
      <c r="I38" s="1216"/>
      <c r="J38" s="1246"/>
    </row>
    <row r="39" spans="1:10" x14ac:dyDescent="0.2">
      <c r="A39" s="237"/>
      <c r="B39" s="1220" t="s">
        <v>273</v>
      </c>
      <c r="C39" s="1220"/>
      <c r="D39" s="1220"/>
      <c r="E39" s="1220"/>
      <c r="F39" s="721"/>
      <c r="G39" s="721"/>
      <c r="H39" s="1216">
        <v>0</v>
      </c>
      <c r="I39" s="1216"/>
      <c r="J39" s="1246"/>
    </row>
    <row r="40" spans="1:10" x14ac:dyDescent="0.2">
      <c r="A40" s="253"/>
      <c r="B40" s="921" t="s">
        <v>14</v>
      </c>
      <c r="C40" s="922"/>
      <c r="D40" s="923"/>
      <c r="E40" s="922"/>
      <c r="F40" s="922"/>
      <c r="G40" s="922"/>
      <c r="H40" s="1221">
        <f>H28+H29+H30+H31+H32+H33+H34+H35+H36+H37+H38+H39</f>
        <v>0</v>
      </c>
      <c r="I40" s="1221"/>
      <c r="J40" s="1246"/>
    </row>
    <row r="41" spans="1:10" ht="2.85" customHeight="1" x14ac:dyDescent="0.2">
      <c r="A41" s="1202"/>
      <c r="B41" s="1203"/>
      <c r="C41" s="1203"/>
      <c r="D41" s="1203"/>
      <c r="E41" s="1203"/>
      <c r="F41" s="1203"/>
      <c r="G41" s="1203"/>
      <c r="H41" s="1203"/>
      <c r="I41" s="1203"/>
      <c r="J41" s="1204"/>
    </row>
    <row r="42" spans="1:10" ht="42.6" customHeight="1" x14ac:dyDescent="0.2">
      <c r="A42" s="1205" t="s">
        <v>375</v>
      </c>
      <c r="B42" s="1206"/>
      <c r="C42" s="1206"/>
      <c r="D42" s="1206"/>
      <c r="E42" s="1206"/>
      <c r="F42" s="1206"/>
      <c r="G42" s="1206"/>
      <c r="H42" s="1206"/>
      <c r="I42" s="1206"/>
      <c r="J42" s="1207"/>
    </row>
    <row r="43" spans="1:10" x14ac:dyDescent="0.2">
      <c r="A43" s="1239"/>
      <c r="B43" s="1240"/>
      <c r="C43" s="1240"/>
      <c r="D43" s="1240"/>
      <c r="E43" s="1240"/>
      <c r="F43" s="1240"/>
      <c r="G43" s="1240"/>
      <c r="H43" s="1240"/>
      <c r="I43" s="1240"/>
      <c r="J43" s="1241"/>
    </row>
    <row r="44" spans="1:10" x14ac:dyDescent="0.2">
      <c r="A44" s="233"/>
      <c r="B44" s="234" t="s">
        <v>187</v>
      </c>
      <c r="C44" s="211"/>
      <c r="D44" s="210"/>
      <c r="E44" s="235"/>
      <c r="F44" s="235"/>
      <c r="G44" s="235"/>
      <c r="H44" s="1238" t="s">
        <v>29</v>
      </c>
      <c r="I44" s="1238"/>
      <c r="J44" s="810" t="s">
        <v>184</v>
      </c>
    </row>
    <row r="45" spans="1:10" x14ac:dyDescent="0.2">
      <c r="A45" s="236"/>
      <c r="B45" s="1237" t="s">
        <v>257</v>
      </c>
      <c r="C45" s="1237"/>
      <c r="D45" s="1237"/>
      <c r="E45" s="1237"/>
      <c r="F45" s="256"/>
      <c r="G45" s="256"/>
      <c r="H45" s="1216">
        <v>0</v>
      </c>
      <c r="I45" s="1216"/>
      <c r="J45" s="1245">
        <f>J28+366</f>
        <v>45659</v>
      </c>
    </row>
    <row r="46" spans="1:10" x14ac:dyDescent="0.2">
      <c r="A46" s="236"/>
      <c r="B46" s="1237" t="s">
        <v>188</v>
      </c>
      <c r="C46" s="1237"/>
      <c r="D46" s="1237"/>
      <c r="E46" s="1237"/>
      <c r="F46" s="262"/>
      <c r="G46" s="262"/>
      <c r="H46" s="1216">
        <v>0</v>
      </c>
      <c r="I46" s="1216"/>
      <c r="J46" s="1246"/>
    </row>
    <row r="47" spans="1:10" x14ac:dyDescent="0.2">
      <c r="A47" s="236"/>
      <c r="B47" s="1237" t="s">
        <v>56</v>
      </c>
      <c r="C47" s="1237"/>
      <c r="D47" s="1237"/>
      <c r="E47" s="1237"/>
      <c r="F47" s="262"/>
      <c r="G47" s="262"/>
      <c r="H47" s="1216">
        <v>0</v>
      </c>
      <c r="I47" s="1216"/>
      <c r="J47" s="1246"/>
    </row>
    <row r="48" spans="1:10" x14ac:dyDescent="0.2">
      <c r="A48" s="236"/>
      <c r="B48" s="1237" t="s">
        <v>189</v>
      </c>
      <c r="C48" s="1237"/>
      <c r="D48" s="1237"/>
      <c r="E48" s="1237"/>
      <c r="F48" s="262"/>
      <c r="G48" s="262"/>
      <c r="H48" s="1216">
        <v>0</v>
      </c>
      <c r="I48" s="1216"/>
      <c r="J48" s="1246"/>
    </row>
    <row r="49" spans="1:10" x14ac:dyDescent="0.2">
      <c r="A49" s="236"/>
      <c r="B49" s="1237" t="s">
        <v>190</v>
      </c>
      <c r="C49" s="1237"/>
      <c r="D49" s="1237"/>
      <c r="E49" s="1237"/>
      <c r="F49" s="262"/>
      <c r="G49" s="262"/>
      <c r="H49" s="1216">
        <v>0</v>
      </c>
      <c r="I49" s="1216"/>
      <c r="J49" s="1246"/>
    </row>
    <row r="50" spans="1:10" x14ac:dyDescent="0.2">
      <c r="A50" s="236"/>
      <c r="B50" s="1237" t="s">
        <v>191</v>
      </c>
      <c r="C50" s="1237"/>
      <c r="D50" s="1237"/>
      <c r="E50" s="1237"/>
      <c r="F50" s="262"/>
      <c r="G50" s="262"/>
      <c r="H50" s="1216">
        <v>0</v>
      </c>
      <c r="I50" s="1216"/>
      <c r="J50" s="1246"/>
    </row>
    <row r="51" spans="1:10" x14ac:dyDescent="0.2">
      <c r="A51" s="236"/>
      <c r="B51" s="1237" t="s">
        <v>192</v>
      </c>
      <c r="C51" s="1237"/>
      <c r="D51" s="1237"/>
      <c r="E51" s="1237"/>
      <c r="F51" s="262"/>
      <c r="G51" s="262"/>
      <c r="H51" s="1216">
        <v>0</v>
      </c>
      <c r="I51" s="1216"/>
      <c r="J51" s="1246"/>
    </row>
    <row r="52" spans="1:10" x14ac:dyDescent="0.2">
      <c r="A52" s="236"/>
      <c r="B52" s="1237" t="s">
        <v>193</v>
      </c>
      <c r="C52" s="1237"/>
      <c r="D52" s="1237"/>
      <c r="E52" s="1237"/>
      <c r="F52" s="262"/>
      <c r="G52" s="262"/>
      <c r="H52" s="1216">
        <v>0</v>
      </c>
      <c r="I52" s="1216"/>
      <c r="J52" s="1246"/>
    </row>
    <row r="53" spans="1:10" x14ac:dyDescent="0.2">
      <c r="A53" s="236"/>
      <c r="B53" s="1237" t="s">
        <v>71</v>
      </c>
      <c r="C53" s="1237"/>
      <c r="D53" s="1237"/>
      <c r="E53" s="1237"/>
      <c r="F53" s="262"/>
      <c r="G53" s="262"/>
      <c r="H53" s="1216">
        <v>0</v>
      </c>
      <c r="I53" s="1216"/>
      <c r="J53" s="1246"/>
    </row>
    <row r="54" spans="1:10" x14ac:dyDescent="0.2">
      <c r="A54" s="236"/>
      <c r="B54" s="1237" t="s">
        <v>369</v>
      </c>
      <c r="C54" s="1237"/>
      <c r="D54" s="1237"/>
      <c r="E54" s="1237"/>
      <c r="F54" s="262"/>
      <c r="G54" s="262"/>
      <c r="H54" s="1216">
        <v>0</v>
      </c>
      <c r="I54" s="1216"/>
      <c r="J54" s="1246"/>
    </row>
    <row r="55" spans="1:10" x14ac:dyDescent="0.2">
      <c r="A55" s="236"/>
      <c r="B55" s="1220" t="s">
        <v>273</v>
      </c>
      <c r="C55" s="1220"/>
      <c r="D55" s="1220"/>
      <c r="E55" s="1220"/>
      <c r="F55" s="262"/>
      <c r="G55" s="262"/>
      <c r="H55" s="1216">
        <v>0</v>
      </c>
      <c r="I55" s="1216"/>
      <c r="J55" s="1246"/>
    </row>
    <row r="56" spans="1:10" x14ac:dyDescent="0.2">
      <c r="A56" s="236"/>
      <c r="B56" s="1220" t="s">
        <v>273</v>
      </c>
      <c r="C56" s="1220"/>
      <c r="D56" s="1220"/>
      <c r="E56" s="1220"/>
      <c r="F56" s="721"/>
      <c r="G56" s="721"/>
      <c r="H56" s="1216">
        <v>0</v>
      </c>
      <c r="I56" s="1216"/>
      <c r="J56" s="1246"/>
    </row>
    <row r="57" spans="1:10" x14ac:dyDescent="0.2">
      <c r="A57" s="250"/>
      <c r="B57" s="921" t="s">
        <v>14</v>
      </c>
      <c r="C57" s="922"/>
      <c r="D57" s="923"/>
      <c r="E57" s="922"/>
      <c r="F57" s="922"/>
      <c r="G57" s="922"/>
      <c r="H57" s="1221">
        <f>H45+H46+H47+H48+H49+H50+H51+H52+H53+H54+H55+H56</f>
        <v>0</v>
      </c>
      <c r="I57" s="1221"/>
      <c r="J57" s="1246"/>
    </row>
    <row r="58" spans="1:10" ht="2.85" customHeight="1" x14ac:dyDescent="0.2">
      <c r="A58" s="1202"/>
      <c r="B58" s="1203"/>
      <c r="C58" s="1203"/>
      <c r="D58" s="1203"/>
      <c r="E58" s="1203"/>
      <c r="F58" s="1203"/>
      <c r="G58" s="1203"/>
      <c r="H58" s="1203"/>
      <c r="I58" s="1203"/>
      <c r="J58" s="1204"/>
    </row>
    <row r="59" spans="1:10" ht="42.6" customHeight="1" x14ac:dyDescent="0.2">
      <c r="A59" s="1205" t="s">
        <v>375</v>
      </c>
      <c r="B59" s="1206"/>
      <c r="C59" s="1206"/>
      <c r="D59" s="1206"/>
      <c r="E59" s="1206"/>
      <c r="F59" s="1206"/>
      <c r="G59" s="1206"/>
      <c r="H59" s="1206"/>
      <c r="I59" s="1206"/>
      <c r="J59" s="1207"/>
    </row>
    <row r="60" spans="1:10" x14ac:dyDescent="0.2">
      <c r="A60" s="219"/>
      <c r="B60" s="219"/>
      <c r="C60" s="219"/>
      <c r="D60" s="219"/>
      <c r="E60" s="219"/>
      <c r="F60" s="219"/>
      <c r="G60" s="219"/>
      <c r="H60" s="219"/>
      <c r="I60" s="219"/>
      <c r="J60" s="325" t="s">
        <v>185</v>
      </c>
    </row>
    <row r="61" spans="1:10" x14ac:dyDescent="0.2">
      <c r="A61" s="554"/>
      <c r="B61" s="555"/>
      <c r="C61" s="814"/>
      <c r="D61" s="814"/>
      <c r="E61" s="814"/>
      <c r="F61" s="814"/>
      <c r="G61" s="814"/>
      <c r="H61" s="1247" t="s">
        <v>133</v>
      </c>
      <c r="I61" s="1247"/>
      <c r="J61" s="1248"/>
    </row>
    <row r="62" spans="1:10" x14ac:dyDescent="0.2">
      <c r="A62" s="1239"/>
      <c r="B62" s="1240"/>
      <c r="C62" s="1240"/>
      <c r="D62" s="1240"/>
      <c r="E62" s="1240"/>
      <c r="F62" s="1240"/>
      <c r="G62" s="1240"/>
      <c r="H62" s="1240"/>
      <c r="I62" s="1240"/>
      <c r="J62" s="1241"/>
    </row>
    <row r="63" spans="1:10" x14ac:dyDescent="0.2">
      <c r="A63" s="233"/>
      <c r="B63" s="234" t="s">
        <v>187</v>
      </c>
      <c r="C63" s="211"/>
      <c r="D63" s="210"/>
      <c r="E63" s="235"/>
      <c r="F63" s="235"/>
      <c r="G63" s="235"/>
      <c r="H63" s="1238" t="s">
        <v>29</v>
      </c>
      <c r="I63" s="1238"/>
      <c r="J63" s="810" t="s">
        <v>184</v>
      </c>
    </row>
    <row r="64" spans="1:10" x14ac:dyDescent="0.2">
      <c r="A64" s="236"/>
      <c r="B64" s="1237" t="s">
        <v>257</v>
      </c>
      <c r="C64" s="1237"/>
      <c r="D64" s="1237"/>
      <c r="E64" s="1237"/>
      <c r="F64" s="256"/>
      <c r="G64" s="256"/>
      <c r="H64" s="1216">
        <v>0</v>
      </c>
      <c r="I64" s="1216"/>
      <c r="J64" s="1245">
        <f>J45+366</f>
        <v>46025</v>
      </c>
    </row>
    <row r="65" spans="1:10" x14ac:dyDescent="0.2">
      <c r="A65" s="236"/>
      <c r="B65" s="1237" t="s">
        <v>188</v>
      </c>
      <c r="C65" s="1237"/>
      <c r="D65" s="1237"/>
      <c r="E65" s="1237"/>
      <c r="F65" s="262"/>
      <c r="G65" s="262"/>
      <c r="H65" s="1216">
        <v>0</v>
      </c>
      <c r="I65" s="1216"/>
      <c r="J65" s="1246"/>
    </row>
    <row r="66" spans="1:10" x14ac:dyDescent="0.2">
      <c r="A66" s="236"/>
      <c r="B66" s="1237" t="s">
        <v>56</v>
      </c>
      <c r="C66" s="1237"/>
      <c r="D66" s="1237"/>
      <c r="E66" s="1237"/>
      <c r="F66" s="262"/>
      <c r="G66" s="262"/>
      <c r="H66" s="1216">
        <v>0</v>
      </c>
      <c r="I66" s="1216"/>
      <c r="J66" s="1246"/>
    </row>
    <row r="67" spans="1:10" x14ac:dyDescent="0.2">
      <c r="A67" s="236"/>
      <c r="B67" s="1237" t="s">
        <v>189</v>
      </c>
      <c r="C67" s="1237"/>
      <c r="D67" s="1237"/>
      <c r="E67" s="1237"/>
      <c r="F67" s="262"/>
      <c r="G67" s="262"/>
      <c r="H67" s="1216">
        <v>0</v>
      </c>
      <c r="I67" s="1216"/>
      <c r="J67" s="1246"/>
    </row>
    <row r="68" spans="1:10" x14ac:dyDescent="0.2">
      <c r="A68" s="236"/>
      <c r="B68" s="1237" t="s">
        <v>190</v>
      </c>
      <c r="C68" s="1237"/>
      <c r="D68" s="1237"/>
      <c r="E68" s="1237"/>
      <c r="F68" s="262"/>
      <c r="G68" s="262"/>
      <c r="H68" s="1216">
        <v>0</v>
      </c>
      <c r="I68" s="1216"/>
      <c r="J68" s="1246"/>
    </row>
    <row r="69" spans="1:10" x14ac:dyDescent="0.2">
      <c r="A69" s="236"/>
      <c r="B69" s="1237" t="s">
        <v>191</v>
      </c>
      <c r="C69" s="1237"/>
      <c r="D69" s="1237"/>
      <c r="E69" s="1237"/>
      <c r="F69" s="262"/>
      <c r="G69" s="262"/>
      <c r="H69" s="1216">
        <v>0</v>
      </c>
      <c r="I69" s="1216"/>
      <c r="J69" s="1246"/>
    </row>
    <row r="70" spans="1:10" x14ac:dyDescent="0.2">
      <c r="A70" s="236"/>
      <c r="B70" s="1237" t="s">
        <v>192</v>
      </c>
      <c r="C70" s="1237"/>
      <c r="D70" s="1237"/>
      <c r="E70" s="1237"/>
      <c r="F70" s="262"/>
      <c r="G70" s="262"/>
      <c r="H70" s="1216">
        <v>0</v>
      </c>
      <c r="I70" s="1216"/>
      <c r="J70" s="1246"/>
    </row>
    <row r="71" spans="1:10" x14ac:dyDescent="0.2">
      <c r="A71" s="236"/>
      <c r="B71" s="1237" t="s">
        <v>193</v>
      </c>
      <c r="C71" s="1237"/>
      <c r="D71" s="1237"/>
      <c r="E71" s="1237"/>
      <c r="F71" s="262"/>
      <c r="G71" s="262"/>
      <c r="H71" s="1216">
        <v>0</v>
      </c>
      <c r="I71" s="1216"/>
      <c r="J71" s="1246"/>
    </row>
    <row r="72" spans="1:10" x14ac:dyDescent="0.2">
      <c r="A72" s="236"/>
      <c r="B72" s="1237" t="s">
        <v>71</v>
      </c>
      <c r="C72" s="1237"/>
      <c r="D72" s="1237"/>
      <c r="E72" s="1237"/>
      <c r="F72" s="262"/>
      <c r="G72" s="262"/>
      <c r="H72" s="1216">
        <v>0</v>
      </c>
      <c r="I72" s="1216"/>
      <c r="J72" s="1246"/>
    </row>
    <row r="73" spans="1:10" x14ac:dyDescent="0.2">
      <c r="A73" s="236"/>
      <c r="B73" s="1237" t="s">
        <v>369</v>
      </c>
      <c r="C73" s="1237"/>
      <c r="D73" s="1237"/>
      <c r="E73" s="1237"/>
      <c r="F73" s="262"/>
      <c r="G73" s="262"/>
      <c r="H73" s="1216">
        <v>0</v>
      </c>
      <c r="I73" s="1216"/>
      <c r="J73" s="1246"/>
    </row>
    <row r="74" spans="1:10" x14ac:dyDescent="0.2">
      <c r="A74" s="236"/>
      <c r="B74" s="1220" t="s">
        <v>273</v>
      </c>
      <c r="C74" s="1220"/>
      <c r="D74" s="1220"/>
      <c r="E74" s="1220"/>
      <c r="F74" s="262"/>
      <c r="G74" s="262"/>
      <c r="H74" s="1216">
        <v>0</v>
      </c>
      <c r="I74" s="1216"/>
      <c r="J74" s="1246"/>
    </row>
    <row r="75" spans="1:10" x14ac:dyDescent="0.2">
      <c r="A75" s="236"/>
      <c r="B75" s="1220" t="s">
        <v>273</v>
      </c>
      <c r="C75" s="1220"/>
      <c r="D75" s="1220"/>
      <c r="E75" s="1220"/>
      <c r="F75" s="721"/>
      <c r="G75" s="721"/>
      <c r="H75" s="1216">
        <v>0</v>
      </c>
      <c r="I75" s="1216"/>
      <c r="J75" s="1246"/>
    </row>
    <row r="76" spans="1:10" x14ac:dyDescent="0.2">
      <c r="A76" s="253"/>
      <c r="B76" s="921" t="s">
        <v>14</v>
      </c>
      <c r="C76" s="922"/>
      <c r="D76" s="923"/>
      <c r="E76" s="922"/>
      <c r="F76" s="922"/>
      <c r="G76" s="922"/>
      <c r="H76" s="1221">
        <f>H64+H65+H66+H67+H68+H69+H70+H71+H72+H73+H74+H75</f>
        <v>0</v>
      </c>
      <c r="I76" s="1221"/>
      <c r="J76" s="1246"/>
    </row>
    <row r="77" spans="1:10" ht="2.85" customHeight="1" x14ac:dyDescent="0.2">
      <c r="A77" s="1202"/>
      <c r="B77" s="1203"/>
      <c r="C77" s="1203"/>
      <c r="D77" s="1203"/>
      <c r="E77" s="1203"/>
      <c r="F77" s="1203"/>
      <c r="G77" s="1203"/>
      <c r="H77" s="1203"/>
      <c r="I77" s="1203"/>
      <c r="J77" s="1204"/>
    </row>
    <row r="78" spans="1:10" ht="42.6" customHeight="1" x14ac:dyDescent="0.2">
      <c r="A78" s="1205" t="s">
        <v>375</v>
      </c>
      <c r="B78" s="1206"/>
      <c r="C78" s="1206"/>
      <c r="D78" s="1206"/>
      <c r="E78" s="1206"/>
      <c r="F78" s="1206"/>
      <c r="G78" s="1206"/>
      <c r="H78" s="1206"/>
      <c r="I78" s="1206"/>
      <c r="J78" s="1207"/>
    </row>
    <row r="79" spans="1:10" x14ac:dyDescent="0.2">
      <c r="A79" s="1239"/>
      <c r="B79" s="1240"/>
      <c r="C79" s="1240"/>
      <c r="D79" s="1240"/>
      <c r="E79" s="1240"/>
      <c r="F79" s="1240"/>
      <c r="G79" s="1240"/>
      <c r="H79" s="1240"/>
      <c r="I79" s="1240"/>
      <c r="J79" s="1241"/>
    </row>
    <row r="80" spans="1:10" x14ac:dyDescent="0.2">
      <c r="A80" s="233"/>
      <c r="B80" s="234" t="s">
        <v>187</v>
      </c>
      <c r="C80" s="211"/>
      <c r="D80" s="210"/>
      <c r="E80" s="235"/>
      <c r="F80" s="235"/>
      <c r="G80" s="235"/>
      <c r="H80" s="1238" t="s">
        <v>29</v>
      </c>
      <c r="I80" s="1238"/>
      <c r="J80" s="810" t="s">
        <v>184</v>
      </c>
    </row>
    <row r="81" spans="1:10" x14ac:dyDescent="0.2">
      <c r="A81" s="236"/>
      <c r="B81" s="1237" t="s">
        <v>257</v>
      </c>
      <c r="C81" s="1237"/>
      <c r="D81" s="1237"/>
      <c r="E81" s="1237"/>
      <c r="F81" s="256"/>
      <c r="G81" s="256"/>
      <c r="H81" s="1216">
        <v>0</v>
      </c>
      <c r="I81" s="1216"/>
      <c r="J81" s="1245">
        <f>J64+366</f>
        <v>46391</v>
      </c>
    </row>
    <row r="82" spans="1:10" x14ac:dyDescent="0.2">
      <c r="A82" s="236"/>
      <c r="B82" s="1237" t="s">
        <v>188</v>
      </c>
      <c r="C82" s="1237"/>
      <c r="D82" s="1237"/>
      <c r="E82" s="1237"/>
      <c r="F82" s="262"/>
      <c r="G82" s="262"/>
      <c r="H82" s="1216">
        <v>0</v>
      </c>
      <c r="I82" s="1216"/>
      <c r="J82" s="1246"/>
    </row>
    <row r="83" spans="1:10" x14ac:dyDescent="0.2">
      <c r="A83" s="236"/>
      <c r="B83" s="1237" t="s">
        <v>56</v>
      </c>
      <c r="C83" s="1237"/>
      <c r="D83" s="1237"/>
      <c r="E83" s="1237"/>
      <c r="F83" s="262"/>
      <c r="G83" s="262"/>
      <c r="H83" s="1216">
        <v>0</v>
      </c>
      <c r="I83" s="1216"/>
      <c r="J83" s="1246"/>
    </row>
    <row r="84" spans="1:10" x14ac:dyDescent="0.2">
      <c r="A84" s="236"/>
      <c r="B84" s="1237" t="s">
        <v>189</v>
      </c>
      <c r="C84" s="1237"/>
      <c r="D84" s="1237"/>
      <c r="E84" s="1237"/>
      <c r="F84" s="262"/>
      <c r="G84" s="262"/>
      <c r="H84" s="1216">
        <v>0</v>
      </c>
      <c r="I84" s="1216"/>
      <c r="J84" s="1246"/>
    </row>
    <row r="85" spans="1:10" x14ac:dyDescent="0.2">
      <c r="A85" s="236"/>
      <c r="B85" s="1237" t="s">
        <v>190</v>
      </c>
      <c r="C85" s="1237"/>
      <c r="D85" s="1237"/>
      <c r="E85" s="1237"/>
      <c r="F85" s="262"/>
      <c r="G85" s="262"/>
      <c r="H85" s="1216">
        <v>0</v>
      </c>
      <c r="I85" s="1216"/>
      <c r="J85" s="1246"/>
    </row>
    <row r="86" spans="1:10" x14ac:dyDescent="0.2">
      <c r="A86" s="236"/>
      <c r="B86" s="1237" t="s">
        <v>191</v>
      </c>
      <c r="C86" s="1237"/>
      <c r="D86" s="1237"/>
      <c r="E86" s="1237"/>
      <c r="F86" s="262"/>
      <c r="G86" s="262"/>
      <c r="H86" s="1216">
        <v>0</v>
      </c>
      <c r="I86" s="1216"/>
      <c r="J86" s="1246"/>
    </row>
    <row r="87" spans="1:10" x14ac:dyDescent="0.2">
      <c r="A87" s="236"/>
      <c r="B87" s="1237" t="s">
        <v>192</v>
      </c>
      <c r="C87" s="1237"/>
      <c r="D87" s="1237"/>
      <c r="E87" s="1237"/>
      <c r="F87" s="262"/>
      <c r="G87" s="262"/>
      <c r="H87" s="1216">
        <v>0</v>
      </c>
      <c r="I87" s="1216"/>
      <c r="J87" s="1246"/>
    </row>
    <row r="88" spans="1:10" x14ac:dyDescent="0.2">
      <c r="A88" s="236"/>
      <c r="B88" s="1237" t="s">
        <v>193</v>
      </c>
      <c r="C88" s="1237"/>
      <c r="D88" s="1237"/>
      <c r="E88" s="1237"/>
      <c r="F88" s="262"/>
      <c r="G88" s="262"/>
      <c r="H88" s="1216">
        <v>0</v>
      </c>
      <c r="I88" s="1216"/>
      <c r="J88" s="1246"/>
    </row>
    <row r="89" spans="1:10" x14ac:dyDescent="0.2">
      <c r="A89" s="236"/>
      <c r="B89" s="1237" t="s">
        <v>71</v>
      </c>
      <c r="C89" s="1237"/>
      <c r="D89" s="1237"/>
      <c r="E89" s="1237"/>
      <c r="F89" s="262"/>
      <c r="G89" s="262"/>
      <c r="H89" s="1216">
        <v>0</v>
      </c>
      <c r="I89" s="1216"/>
      <c r="J89" s="1246"/>
    </row>
    <row r="90" spans="1:10" x14ac:dyDescent="0.2">
      <c r="A90" s="236"/>
      <c r="B90" s="1237" t="s">
        <v>369</v>
      </c>
      <c r="C90" s="1237"/>
      <c r="D90" s="1237"/>
      <c r="E90" s="1237"/>
      <c r="F90" s="262"/>
      <c r="G90" s="262"/>
      <c r="H90" s="1216">
        <v>0</v>
      </c>
      <c r="I90" s="1216"/>
      <c r="J90" s="1246"/>
    </row>
    <row r="91" spans="1:10" x14ac:dyDescent="0.2">
      <c r="A91" s="236"/>
      <c r="B91" s="1220" t="s">
        <v>273</v>
      </c>
      <c r="C91" s="1220"/>
      <c r="D91" s="1220"/>
      <c r="E91" s="1220"/>
      <c r="F91" s="262"/>
      <c r="G91" s="262"/>
      <c r="H91" s="1216">
        <v>0</v>
      </c>
      <c r="I91" s="1216"/>
      <c r="J91" s="1246"/>
    </row>
    <row r="92" spans="1:10" x14ac:dyDescent="0.2">
      <c r="A92" s="236"/>
      <c r="B92" s="1220" t="s">
        <v>273</v>
      </c>
      <c r="C92" s="1220"/>
      <c r="D92" s="1220"/>
      <c r="E92" s="1220"/>
      <c r="F92" s="721"/>
      <c r="G92" s="721"/>
      <c r="H92" s="1216">
        <v>0</v>
      </c>
      <c r="I92" s="1216"/>
      <c r="J92" s="1246"/>
    </row>
    <row r="93" spans="1:10" x14ac:dyDescent="0.2">
      <c r="A93" s="253"/>
      <c r="B93" s="921" t="s">
        <v>14</v>
      </c>
      <c r="C93" s="922"/>
      <c r="D93" s="923"/>
      <c r="E93" s="922"/>
      <c r="F93" s="922"/>
      <c r="G93" s="922"/>
      <c r="H93" s="1221">
        <f>H81+H82+H83+H84+H85+H86+H87+H88+H89+H90+H91+H92</f>
        <v>0</v>
      </c>
      <c r="I93" s="1221"/>
      <c r="J93" s="1246"/>
    </row>
    <row r="94" spans="1:10" ht="2.85" customHeight="1" x14ac:dyDescent="0.2">
      <c r="A94" s="1202"/>
      <c r="B94" s="1203"/>
      <c r="C94" s="1203"/>
      <c r="D94" s="1203"/>
      <c r="E94" s="1203"/>
      <c r="F94" s="1203"/>
      <c r="G94" s="1203"/>
      <c r="H94" s="1203"/>
      <c r="I94" s="1203"/>
      <c r="J94" s="1204"/>
    </row>
    <row r="95" spans="1:10" ht="42.6" customHeight="1" x14ac:dyDescent="0.2">
      <c r="A95" s="1205" t="s">
        <v>375</v>
      </c>
      <c r="B95" s="1206"/>
      <c r="C95" s="1206"/>
      <c r="D95" s="1206"/>
      <c r="E95" s="1206"/>
      <c r="F95" s="1206"/>
      <c r="G95" s="1206"/>
      <c r="H95" s="1206"/>
      <c r="I95" s="1206"/>
      <c r="J95" s="1207"/>
    </row>
    <row r="96" spans="1:10" x14ac:dyDescent="0.2">
      <c r="A96" s="494"/>
      <c r="B96" s="240"/>
      <c r="C96" s="241"/>
      <c r="D96" s="242"/>
      <c r="E96" s="241"/>
      <c r="F96" s="241"/>
      <c r="G96" s="241"/>
      <c r="H96" s="241"/>
      <c r="I96" s="243"/>
      <c r="J96" s="495"/>
    </row>
    <row r="97" spans="1:10" x14ac:dyDescent="0.2">
      <c r="A97" s="305"/>
      <c r="B97" s="244"/>
      <c r="C97" s="245"/>
      <c r="D97" s="246"/>
      <c r="E97" s="245"/>
      <c r="F97" s="245"/>
      <c r="G97" s="245"/>
      <c r="H97" s="245"/>
      <c r="I97" s="246"/>
      <c r="J97" s="496"/>
    </row>
    <row r="98" spans="1:10" x14ac:dyDescent="0.2">
      <c r="A98" s="424"/>
      <c r="B98" s="718" t="s">
        <v>4</v>
      </c>
      <c r="C98" s="456"/>
      <c r="D98" s="703"/>
      <c r="E98" s="456"/>
      <c r="F98" s="703"/>
      <c r="G98" s="703"/>
      <c r="H98" s="719"/>
      <c r="I98" s="720">
        <f>H23+H40+H57+H76+H93</f>
        <v>0</v>
      </c>
      <c r="J98" s="425"/>
    </row>
    <row r="99" spans="1:10" x14ac:dyDescent="0.2">
      <c r="A99" s="424"/>
      <c r="B99" s="247"/>
      <c r="C99" s="248"/>
      <c r="D99" s="247"/>
      <c r="E99" s="248"/>
      <c r="F99" s="247"/>
      <c r="G99" s="247"/>
      <c r="H99" s="247"/>
      <c r="I99" s="248"/>
      <c r="J99" s="425"/>
    </row>
    <row r="100" spans="1:10" x14ac:dyDescent="0.2">
      <c r="A100" s="556"/>
      <c r="B100" s="247"/>
      <c r="C100" s="248"/>
      <c r="D100" s="247"/>
      <c r="E100" s="248"/>
      <c r="F100" s="247"/>
      <c r="G100" s="247"/>
      <c r="H100" s="247"/>
      <c r="I100" s="248"/>
      <c r="J100" s="425"/>
    </row>
    <row r="101" spans="1:10" x14ac:dyDescent="0.2">
      <c r="A101" s="247"/>
      <c r="B101" s="551"/>
      <c r="C101" s="552"/>
      <c r="D101" s="551"/>
      <c r="E101" s="552"/>
      <c r="F101" s="551"/>
      <c r="G101" s="551"/>
      <c r="H101" s="551"/>
      <c r="I101" s="552"/>
      <c r="J101" s="550" t="s">
        <v>185</v>
      </c>
    </row>
    <row r="102" spans="1:10" x14ac:dyDescent="0.2">
      <c r="A102" s="163"/>
      <c r="B102" s="194"/>
      <c r="C102" s="807"/>
      <c r="D102" s="807"/>
      <c r="E102" s="807"/>
      <c r="F102" s="807"/>
      <c r="G102" s="807"/>
      <c r="H102" s="1067" t="s">
        <v>134</v>
      </c>
      <c r="I102" s="1067"/>
      <c r="J102" s="1068"/>
    </row>
    <row r="103" spans="1:10" x14ac:dyDescent="0.2">
      <c r="A103" s="424"/>
      <c r="B103" s="247"/>
      <c r="C103" s="249"/>
      <c r="D103" s="247"/>
      <c r="E103" s="248"/>
      <c r="F103" s="247"/>
      <c r="G103" s="247"/>
      <c r="H103" s="247"/>
      <c r="I103" s="248"/>
      <c r="J103" s="425"/>
    </row>
    <row r="104" spans="1:10" x14ac:dyDescent="0.2">
      <c r="A104" s="1217" t="s">
        <v>175</v>
      </c>
      <c r="B104" s="1218"/>
      <c r="C104" s="1218"/>
      <c r="D104" s="1218"/>
      <c r="E104" s="1218"/>
      <c r="F104" s="1218"/>
      <c r="G104" s="1218"/>
      <c r="H104" s="1218"/>
      <c r="I104" s="1218"/>
      <c r="J104" s="1219"/>
    </row>
    <row r="105" spans="1:10" x14ac:dyDescent="0.2">
      <c r="A105" s="424"/>
      <c r="B105" s="247"/>
      <c r="C105" s="249"/>
      <c r="D105" s="247"/>
      <c r="E105" s="248"/>
      <c r="F105" s="247"/>
      <c r="G105" s="247"/>
      <c r="H105" s="247"/>
      <c r="I105" s="248"/>
      <c r="J105" s="425"/>
    </row>
    <row r="106" spans="1:10" x14ac:dyDescent="0.2">
      <c r="A106" s="250"/>
      <c r="B106" s="251"/>
      <c r="C106" s="251"/>
      <c r="D106" s="251"/>
      <c r="E106" s="251"/>
      <c r="F106" s="251"/>
      <c r="G106" s="251"/>
      <c r="H106" s="251"/>
      <c r="I106" s="251"/>
      <c r="J106" s="252"/>
    </row>
    <row r="107" spans="1:10" x14ac:dyDescent="0.2">
      <c r="A107" s="253"/>
      <c r="B107" s="254"/>
      <c r="C107" s="255" t="s">
        <v>48</v>
      </c>
      <c r="D107" s="256"/>
      <c r="E107" s="257"/>
      <c r="F107" s="258"/>
      <c r="G107" s="258"/>
      <c r="H107" s="258"/>
      <c r="I107" s="259"/>
      <c r="J107" s="260"/>
    </row>
    <row r="108" spans="1:10" x14ac:dyDescent="0.2">
      <c r="A108" s="253"/>
      <c r="B108" s="261"/>
      <c r="C108" s="262"/>
      <c r="D108" s="262"/>
      <c r="E108" s="135"/>
      <c r="F108" s="135"/>
      <c r="G108" s="135"/>
      <c r="H108" s="135"/>
      <c r="I108" s="209"/>
      <c r="J108" s="263"/>
    </row>
    <row r="109" spans="1:10" x14ac:dyDescent="0.2">
      <c r="A109" s="253"/>
      <c r="B109" s="261"/>
      <c r="C109" s="264" t="s">
        <v>49</v>
      </c>
      <c r="D109" s="264" t="s">
        <v>19</v>
      </c>
      <c r="E109" s="135"/>
      <c r="F109" s="135"/>
      <c r="G109" s="135"/>
      <c r="H109" s="135"/>
      <c r="I109" s="209"/>
      <c r="J109" s="263"/>
    </row>
    <row r="110" spans="1:10" x14ac:dyDescent="0.2">
      <c r="A110" s="253"/>
      <c r="B110" s="261"/>
      <c r="C110" s="264" t="s">
        <v>20</v>
      </c>
      <c r="D110" s="264" t="s">
        <v>21</v>
      </c>
      <c r="E110" s="135"/>
      <c r="F110" s="135"/>
      <c r="G110" s="135"/>
      <c r="H110" s="135"/>
      <c r="I110" s="209"/>
      <c r="J110" s="260"/>
    </row>
    <row r="111" spans="1:10" x14ac:dyDescent="0.2">
      <c r="A111" s="253"/>
      <c r="B111" s="265"/>
      <c r="C111" s="266"/>
      <c r="D111" s="228"/>
      <c r="E111" s="266"/>
      <c r="F111" s="228"/>
      <c r="G111" s="228"/>
      <c r="H111" s="228"/>
      <c r="I111" s="229"/>
      <c r="J111" s="260"/>
    </row>
    <row r="112" spans="1:10" x14ac:dyDescent="0.2">
      <c r="A112" s="267"/>
      <c r="B112" s="268"/>
      <c r="C112" s="269"/>
      <c r="D112" s="269"/>
      <c r="E112" s="268"/>
      <c r="F112" s="268"/>
      <c r="G112" s="268"/>
      <c r="H112" s="268"/>
      <c r="I112" s="269"/>
      <c r="J112" s="270"/>
    </row>
    <row r="113" spans="1:10" x14ac:dyDescent="0.2">
      <c r="A113" s="426"/>
      <c r="B113" s="271"/>
      <c r="C113" s="271"/>
      <c r="D113" s="271"/>
      <c r="E113" s="271"/>
      <c r="F113" s="271"/>
      <c r="G113" s="271"/>
      <c r="H113" s="271"/>
      <c r="I113" s="272"/>
      <c r="J113" s="397"/>
    </row>
    <row r="114" spans="1:10" x14ac:dyDescent="0.2">
      <c r="A114" s="774" t="s">
        <v>2</v>
      </c>
      <c r="B114" s="1085" t="s">
        <v>46</v>
      </c>
      <c r="C114" s="1215" t="s">
        <v>7</v>
      </c>
      <c r="D114" s="1249"/>
      <c r="E114" s="1249"/>
      <c r="F114" s="1215" t="s">
        <v>24</v>
      </c>
      <c r="G114" s="1159" t="s">
        <v>313</v>
      </c>
      <c r="H114" s="1085" t="s">
        <v>25</v>
      </c>
      <c r="I114" s="1085" t="s">
        <v>3</v>
      </c>
      <c r="J114" s="1215" t="s">
        <v>184</v>
      </c>
    </row>
    <row r="115" spans="1:10" x14ac:dyDescent="0.2">
      <c r="A115" s="775"/>
      <c r="B115" s="1085"/>
      <c r="C115" s="1249"/>
      <c r="D115" s="1249"/>
      <c r="E115" s="1249"/>
      <c r="F115" s="1215"/>
      <c r="G115" s="1085"/>
      <c r="H115" s="1085"/>
      <c r="I115" s="1085"/>
      <c r="J115" s="1215"/>
    </row>
    <row r="116" spans="1:10" x14ac:dyDescent="0.2">
      <c r="A116" s="461"/>
      <c r="B116" s="462"/>
      <c r="C116" s="463"/>
      <c r="D116" s="463"/>
      <c r="E116" s="464"/>
      <c r="F116" s="462"/>
      <c r="G116" s="462"/>
      <c r="H116" s="462"/>
      <c r="I116" s="465"/>
      <c r="J116" s="466"/>
    </row>
    <row r="117" spans="1:10" x14ac:dyDescent="0.2">
      <c r="A117" s="276"/>
      <c r="B117" s="811" t="s">
        <v>17</v>
      </c>
      <c r="C117" s="1211"/>
      <c r="D117" s="1212"/>
      <c r="E117" s="1213"/>
      <c r="F117" s="217"/>
      <c r="G117" s="277"/>
      <c r="H117" s="278"/>
      <c r="I117" s="724">
        <f t="shared" ref="I117:I126" si="0">F117*G117*H117</f>
        <v>0</v>
      </c>
      <c r="J117" s="649">
        <f>Projektpersonal!K32</f>
        <v>44927</v>
      </c>
    </row>
    <row r="118" spans="1:10" ht="13.5" thickBot="1" x14ac:dyDescent="0.25">
      <c r="A118" s="280"/>
      <c r="B118" s="722" t="s">
        <v>26</v>
      </c>
      <c r="C118" s="1242"/>
      <c r="D118" s="1243"/>
      <c r="E118" s="1244"/>
      <c r="F118" s="281"/>
      <c r="G118" s="282"/>
      <c r="H118" s="283"/>
      <c r="I118" s="764">
        <f t="shared" si="0"/>
        <v>0</v>
      </c>
      <c r="J118" s="725">
        <f>J117</f>
        <v>44927</v>
      </c>
    </row>
    <row r="119" spans="1:10" x14ac:dyDescent="0.2">
      <c r="A119" s="284"/>
      <c r="B119" s="723" t="str">
        <f>B117</f>
        <v>H</v>
      </c>
      <c r="C119" s="1211"/>
      <c r="D119" s="1212"/>
      <c r="E119" s="1213"/>
      <c r="F119" s="285"/>
      <c r="G119" s="286"/>
      <c r="H119" s="287"/>
      <c r="I119" s="724">
        <f t="shared" si="0"/>
        <v>0</v>
      </c>
      <c r="J119" s="809">
        <f>J117+366</f>
        <v>45293</v>
      </c>
    </row>
    <row r="120" spans="1:10" ht="13.5" thickBot="1" x14ac:dyDescent="0.25">
      <c r="A120" s="280"/>
      <c r="B120" s="722" t="s">
        <v>26</v>
      </c>
      <c r="C120" s="1242"/>
      <c r="D120" s="1243"/>
      <c r="E120" s="1244"/>
      <c r="F120" s="281"/>
      <c r="G120" s="282"/>
      <c r="H120" s="283"/>
      <c r="I120" s="764">
        <f t="shared" si="0"/>
        <v>0</v>
      </c>
      <c r="J120" s="725">
        <f>J119</f>
        <v>45293</v>
      </c>
    </row>
    <row r="121" spans="1:10" x14ac:dyDescent="0.2">
      <c r="A121" s="284"/>
      <c r="B121" s="723" t="s">
        <v>17</v>
      </c>
      <c r="C121" s="1211"/>
      <c r="D121" s="1212"/>
      <c r="E121" s="1213"/>
      <c r="F121" s="285"/>
      <c r="G121" s="286"/>
      <c r="H121" s="287"/>
      <c r="I121" s="724">
        <f t="shared" si="0"/>
        <v>0</v>
      </c>
      <c r="J121" s="809">
        <f>J119+366</f>
        <v>45659</v>
      </c>
    </row>
    <row r="122" spans="1:10" ht="13.5" thickBot="1" x14ac:dyDescent="0.25">
      <c r="A122" s="280"/>
      <c r="B122" s="722" t="s">
        <v>26</v>
      </c>
      <c r="C122" s="1242"/>
      <c r="D122" s="1243"/>
      <c r="E122" s="1244"/>
      <c r="F122" s="281"/>
      <c r="G122" s="282"/>
      <c r="H122" s="283"/>
      <c r="I122" s="764">
        <f t="shared" si="0"/>
        <v>0</v>
      </c>
      <c r="J122" s="725">
        <f>J121</f>
        <v>45659</v>
      </c>
    </row>
    <row r="123" spans="1:10" x14ac:dyDescent="0.2">
      <c r="A123" s="284"/>
      <c r="B123" s="723" t="str">
        <f>B117</f>
        <v>H</v>
      </c>
      <c r="C123" s="1211"/>
      <c r="D123" s="1212"/>
      <c r="E123" s="1213"/>
      <c r="F123" s="285"/>
      <c r="G123" s="286"/>
      <c r="H123" s="287"/>
      <c r="I123" s="724">
        <f t="shared" si="0"/>
        <v>0</v>
      </c>
      <c r="J123" s="809">
        <f>J121+366</f>
        <v>46025</v>
      </c>
    </row>
    <row r="124" spans="1:10" ht="13.5" thickBot="1" x14ac:dyDescent="0.25">
      <c r="A124" s="280"/>
      <c r="B124" s="722" t="s">
        <v>26</v>
      </c>
      <c r="C124" s="1242"/>
      <c r="D124" s="1243"/>
      <c r="E124" s="1244"/>
      <c r="F124" s="281"/>
      <c r="G124" s="282"/>
      <c r="H124" s="283"/>
      <c r="I124" s="764">
        <f t="shared" si="0"/>
        <v>0</v>
      </c>
      <c r="J124" s="725">
        <f>J123</f>
        <v>46025</v>
      </c>
    </row>
    <row r="125" spans="1:10" x14ac:dyDescent="0.2">
      <c r="A125" s="284"/>
      <c r="B125" s="723" t="str">
        <f>B119</f>
        <v>H</v>
      </c>
      <c r="C125" s="1211"/>
      <c r="D125" s="1212"/>
      <c r="E125" s="1213"/>
      <c r="F125" s="285"/>
      <c r="G125" s="286"/>
      <c r="H125" s="287"/>
      <c r="I125" s="724">
        <f t="shared" si="0"/>
        <v>0</v>
      </c>
      <c r="J125" s="809">
        <f>J123+366</f>
        <v>46391</v>
      </c>
    </row>
    <row r="126" spans="1:10" ht="13.5" thickBot="1" x14ac:dyDescent="0.25">
      <c r="A126" s="280"/>
      <c r="B126" s="722" t="s">
        <v>26</v>
      </c>
      <c r="C126" s="1242"/>
      <c r="D126" s="1243"/>
      <c r="E126" s="1244"/>
      <c r="F126" s="281"/>
      <c r="G126" s="282"/>
      <c r="H126" s="283"/>
      <c r="I126" s="764">
        <f t="shared" si="0"/>
        <v>0</v>
      </c>
      <c r="J126" s="725">
        <f>J125</f>
        <v>46391</v>
      </c>
    </row>
    <row r="127" spans="1:10" x14ac:dyDescent="0.2">
      <c r="A127" s="261"/>
      <c r="B127" s="135"/>
      <c r="C127" s="135"/>
      <c r="D127" s="135"/>
      <c r="E127" s="135"/>
      <c r="F127" s="135"/>
      <c r="G127" s="135"/>
      <c r="H127" s="135"/>
      <c r="I127" s="135"/>
      <c r="J127" s="427"/>
    </row>
    <row r="128" spans="1:10" x14ac:dyDescent="0.2">
      <c r="A128" s="261"/>
      <c r="B128" s="135"/>
      <c r="C128" s="135"/>
      <c r="D128" s="135"/>
      <c r="E128" s="135"/>
      <c r="F128" s="135"/>
      <c r="G128" s="135"/>
      <c r="H128" s="135"/>
      <c r="I128" s="135"/>
      <c r="J128" s="427"/>
    </row>
    <row r="129" spans="1:10" x14ac:dyDescent="0.2">
      <c r="A129" s="428"/>
      <c r="B129" s="469" t="s">
        <v>8</v>
      </c>
      <c r="C129" s="456"/>
      <c r="D129" s="459"/>
      <c r="E129" s="459"/>
      <c r="F129" s="459"/>
      <c r="G129" s="459"/>
      <c r="H129" s="460"/>
      <c r="I129" s="482">
        <f>SUM(I117:I126)</f>
        <v>0</v>
      </c>
      <c r="J129" s="429"/>
    </row>
    <row r="130" spans="1:10" x14ac:dyDescent="0.2">
      <c r="A130" s="261"/>
      <c r="B130" s="288"/>
      <c r="C130" s="289"/>
      <c r="D130" s="288"/>
      <c r="E130" s="289"/>
      <c r="F130" s="288"/>
      <c r="G130" s="288"/>
      <c r="H130" s="288"/>
      <c r="I130" s="289"/>
      <c r="J130" s="425"/>
    </row>
    <row r="131" spans="1:10" x14ac:dyDescent="0.2">
      <c r="A131" s="261"/>
      <c r="B131" s="288"/>
      <c r="C131" s="289"/>
      <c r="D131" s="288"/>
      <c r="E131" s="289"/>
      <c r="F131" s="288"/>
      <c r="G131" s="288"/>
      <c r="H131" s="288"/>
      <c r="I131" s="289"/>
      <c r="J131" s="425"/>
    </row>
    <row r="132" spans="1:10" x14ac:dyDescent="0.2">
      <c r="A132" s="1104" t="s">
        <v>176</v>
      </c>
      <c r="B132" s="1105"/>
      <c r="C132" s="1105"/>
      <c r="D132" s="1105"/>
      <c r="E132" s="1105"/>
      <c r="F132" s="1105"/>
      <c r="G132" s="1105"/>
      <c r="H132" s="1105"/>
      <c r="I132" s="1105"/>
      <c r="J132" s="1198"/>
    </row>
    <row r="133" spans="1:10" x14ac:dyDescent="0.2">
      <c r="A133" s="261"/>
      <c r="B133" s="314" t="s">
        <v>328</v>
      </c>
      <c r="C133" s="135"/>
      <c r="D133" s="135"/>
      <c r="E133" s="135"/>
      <c r="F133" s="135"/>
      <c r="G133" s="135"/>
      <c r="H133" s="135"/>
      <c r="I133" s="135"/>
      <c r="J133" s="397"/>
    </row>
    <row r="134" spans="1:10" x14ac:dyDescent="0.2">
      <c r="A134" s="274"/>
      <c r="B134" s="1215" t="s">
        <v>89</v>
      </c>
      <c r="C134" s="1215"/>
      <c r="D134" s="1215"/>
      <c r="E134" s="1215"/>
      <c r="F134" s="1214" t="s">
        <v>314</v>
      </c>
      <c r="G134" s="1159" t="s">
        <v>315</v>
      </c>
      <c r="H134" s="1159" t="s">
        <v>316</v>
      </c>
      <c r="I134" s="1214" t="s">
        <v>317</v>
      </c>
      <c r="J134" s="1085"/>
    </row>
    <row r="135" spans="1:10" x14ac:dyDescent="0.2">
      <c r="A135" s="290"/>
      <c r="B135" s="1215"/>
      <c r="C135" s="1215"/>
      <c r="D135" s="1215"/>
      <c r="E135" s="1215"/>
      <c r="F135" s="1215"/>
      <c r="G135" s="1085"/>
      <c r="H135" s="1085"/>
      <c r="I135" s="1215"/>
      <c r="J135" s="1085"/>
    </row>
    <row r="136" spans="1:10" x14ac:dyDescent="0.2">
      <c r="A136" s="290"/>
      <c r="B136" s="1215"/>
      <c r="C136" s="1215"/>
      <c r="D136" s="1215"/>
      <c r="E136" s="1215"/>
      <c r="F136" s="1215"/>
      <c r="G136" s="1085"/>
      <c r="H136" s="1085"/>
      <c r="I136" s="1215"/>
      <c r="J136" s="1085"/>
    </row>
    <row r="137" spans="1:10" x14ac:dyDescent="0.2">
      <c r="A137" s="808"/>
      <c r="B137" s="1215"/>
      <c r="C137" s="1215"/>
      <c r="D137" s="1215"/>
      <c r="E137" s="1215"/>
      <c r="F137" s="1215"/>
      <c r="G137" s="1085"/>
      <c r="H137" s="1085"/>
      <c r="I137" s="1215"/>
      <c r="J137" s="1085"/>
    </row>
    <row r="138" spans="1:10" x14ac:dyDescent="0.2">
      <c r="A138" s="457"/>
      <c r="B138" s="467"/>
      <c r="C138" s="467"/>
      <c r="D138" s="467"/>
      <c r="E138" s="467"/>
      <c r="F138" s="458"/>
      <c r="G138" s="458"/>
      <c r="H138" s="458"/>
      <c r="I138" s="458"/>
      <c r="J138" s="468"/>
    </row>
    <row r="139" spans="1:10" x14ac:dyDescent="0.2">
      <c r="A139" s="291"/>
      <c r="B139" s="1208"/>
      <c r="C139" s="1209"/>
      <c r="D139" s="1209"/>
      <c r="E139" s="1210"/>
      <c r="F139" s="292"/>
      <c r="G139" s="277"/>
      <c r="H139" s="293"/>
      <c r="I139" s="727">
        <f t="shared" ref="I139:I148" si="1">IF(AND(G139&gt;0,H139&lt;G139),F139/G139*H139,F139)</f>
        <v>0</v>
      </c>
      <c r="J139" s="294"/>
    </row>
    <row r="140" spans="1:10" x14ac:dyDescent="0.2">
      <c r="A140" s="291"/>
      <c r="B140" s="1208"/>
      <c r="C140" s="1209"/>
      <c r="D140" s="1209"/>
      <c r="E140" s="1210"/>
      <c r="F140" s="292"/>
      <c r="G140" s="277"/>
      <c r="H140" s="293"/>
      <c r="I140" s="727">
        <f t="shared" si="1"/>
        <v>0</v>
      </c>
      <c r="J140" s="295"/>
    </row>
    <row r="141" spans="1:10" x14ac:dyDescent="0.2">
      <c r="A141" s="291"/>
      <c r="B141" s="1208"/>
      <c r="C141" s="1209"/>
      <c r="D141" s="1209"/>
      <c r="E141" s="1210"/>
      <c r="F141" s="292"/>
      <c r="G141" s="277"/>
      <c r="H141" s="293"/>
      <c r="I141" s="727">
        <f t="shared" si="1"/>
        <v>0</v>
      </c>
      <c r="J141" s="295"/>
    </row>
    <row r="142" spans="1:10" x14ac:dyDescent="0.2">
      <c r="A142" s="291"/>
      <c r="B142" s="1208"/>
      <c r="C142" s="1209"/>
      <c r="D142" s="1209"/>
      <c r="E142" s="1210"/>
      <c r="F142" s="292"/>
      <c r="G142" s="277"/>
      <c r="H142" s="293"/>
      <c r="I142" s="727">
        <f t="shared" si="1"/>
        <v>0</v>
      </c>
      <c r="J142" s="295"/>
    </row>
    <row r="143" spans="1:10" x14ac:dyDescent="0.2">
      <c r="A143" s="291"/>
      <c r="B143" s="1208"/>
      <c r="C143" s="1209"/>
      <c r="D143" s="1209"/>
      <c r="E143" s="1210"/>
      <c r="F143" s="292"/>
      <c r="G143" s="277"/>
      <c r="H143" s="293"/>
      <c r="I143" s="727">
        <f t="shared" si="1"/>
        <v>0</v>
      </c>
      <c r="J143" s="295"/>
    </row>
    <row r="144" spans="1:10" x14ac:dyDescent="0.2">
      <c r="A144" s="291"/>
      <c r="B144" s="1208"/>
      <c r="C144" s="1209"/>
      <c r="D144" s="1209"/>
      <c r="E144" s="1210"/>
      <c r="F144" s="292"/>
      <c r="G144" s="277"/>
      <c r="H144" s="293"/>
      <c r="I144" s="727">
        <f t="shared" si="1"/>
        <v>0</v>
      </c>
      <c r="J144" s="295"/>
    </row>
    <row r="145" spans="1:10" x14ac:dyDescent="0.2">
      <c r="A145" s="291"/>
      <c r="B145" s="1208"/>
      <c r="C145" s="1209"/>
      <c r="D145" s="1209"/>
      <c r="E145" s="1210"/>
      <c r="F145" s="292"/>
      <c r="G145" s="277"/>
      <c r="H145" s="293"/>
      <c r="I145" s="727">
        <f t="shared" si="1"/>
        <v>0</v>
      </c>
      <c r="J145" s="295"/>
    </row>
    <row r="146" spans="1:10" x14ac:dyDescent="0.2">
      <c r="A146" s="291"/>
      <c r="B146" s="1208"/>
      <c r="C146" s="1209"/>
      <c r="D146" s="1209"/>
      <c r="E146" s="1210"/>
      <c r="F146" s="292"/>
      <c r="G146" s="277"/>
      <c r="H146" s="293"/>
      <c r="I146" s="727">
        <f t="shared" si="1"/>
        <v>0</v>
      </c>
      <c r="J146" s="295"/>
    </row>
    <row r="147" spans="1:10" x14ac:dyDescent="0.2">
      <c r="A147" s="291"/>
      <c r="B147" s="1208"/>
      <c r="C147" s="1209"/>
      <c r="D147" s="1209"/>
      <c r="E147" s="1210"/>
      <c r="F147" s="292"/>
      <c r="G147" s="277"/>
      <c r="H147" s="293"/>
      <c r="I147" s="727">
        <f t="shared" si="1"/>
        <v>0</v>
      </c>
      <c r="J147" s="295"/>
    </row>
    <row r="148" spans="1:10" x14ac:dyDescent="0.2">
      <c r="A148" s="276"/>
      <c r="B148" s="1208"/>
      <c r="C148" s="1209"/>
      <c r="D148" s="1209"/>
      <c r="E148" s="1210"/>
      <c r="F148" s="292"/>
      <c r="G148" s="277"/>
      <c r="H148" s="293"/>
      <c r="I148" s="727">
        <f t="shared" si="1"/>
        <v>0</v>
      </c>
      <c r="J148" s="296"/>
    </row>
    <row r="149" spans="1:10" x14ac:dyDescent="0.2">
      <c r="A149" s="420"/>
      <c r="B149" s="374"/>
      <c r="C149" s="434"/>
      <c r="D149" s="374"/>
      <c r="E149" s="434"/>
      <c r="F149" s="258"/>
      <c r="G149" s="258"/>
      <c r="H149" s="258"/>
      <c r="I149" s="258"/>
      <c r="J149" s="435"/>
    </row>
    <row r="150" spans="1:10" x14ac:dyDescent="0.2">
      <c r="A150" s="297"/>
      <c r="B150" s="470"/>
      <c r="C150" s="470"/>
      <c r="D150" s="832" t="s">
        <v>52</v>
      </c>
      <c r="E150" s="726">
        <f>SUM(F139:F148)</f>
        <v>0</v>
      </c>
      <c r="F150" s="298"/>
      <c r="G150" s="471"/>
      <c r="H150" s="473" t="s">
        <v>54</v>
      </c>
      <c r="I150" s="726">
        <f>SUM(I139:I148)</f>
        <v>0</v>
      </c>
      <c r="J150" s="430"/>
    </row>
    <row r="151" spans="1:10" x14ac:dyDescent="0.2">
      <c r="A151" s="299"/>
      <c r="B151" s="471"/>
      <c r="C151" s="471"/>
      <c r="D151" s="472" t="s">
        <v>53</v>
      </c>
      <c r="E151" s="726">
        <f>E150-I150</f>
        <v>0</v>
      </c>
      <c r="F151" s="262"/>
      <c r="G151" s="262"/>
      <c r="H151" s="262"/>
      <c r="I151" s="262"/>
      <c r="J151" s="431"/>
    </row>
    <row r="152" spans="1:10" x14ac:dyDescent="0.2">
      <c r="A152" s="261"/>
      <c r="B152" s="135"/>
      <c r="C152" s="135"/>
      <c r="D152" s="135"/>
      <c r="E152" s="135"/>
      <c r="F152" s="135"/>
      <c r="G152" s="135"/>
      <c r="H152" s="135"/>
      <c r="I152" s="135"/>
      <c r="J152" s="427"/>
    </row>
    <row r="153" spans="1:10" x14ac:dyDescent="0.2">
      <c r="A153" s="261"/>
      <c r="B153" s="314" t="s">
        <v>55</v>
      </c>
      <c r="C153" s="105"/>
      <c r="D153" s="105"/>
      <c r="E153" s="105"/>
      <c r="F153" s="105"/>
      <c r="G153" s="105"/>
      <c r="H153" s="417"/>
      <c r="I153" s="831"/>
      <c r="J153" s="432"/>
    </row>
    <row r="154" spans="1:10" x14ac:dyDescent="0.2">
      <c r="A154" s="728"/>
      <c r="B154" s="300"/>
      <c r="C154" s="830"/>
      <c r="D154" s="300"/>
      <c r="E154" s="829"/>
      <c r="F154" s="1234" t="s">
        <v>29</v>
      </c>
      <c r="G154" s="1235"/>
      <c r="H154" s="1235"/>
      <c r="I154" s="1236"/>
      <c r="J154" s="553" t="s">
        <v>184</v>
      </c>
    </row>
    <row r="155" spans="1:10" x14ac:dyDescent="0.2">
      <c r="A155" s="815"/>
      <c r="B155" s="1225" t="s">
        <v>327</v>
      </c>
      <c r="C155" s="1226"/>
      <c r="D155" s="1226"/>
      <c r="E155" s="1227"/>
      <c r="F155" s="1222">
        <v>0</v>
      </c>
      <c r="G155" s="1223"/>
      <c r="H155" s="1223"/>
      <c r="I155" s="1224"/>
      <c r="J155" s="942">
        <f>Projektpersonal!K32</f>
        <v>44927</v>
      </c>
    </row>
    <row r="156" spans="1:10" x14ac:dyDescent="0.2">
      <c r="A156" s="815"/>
      <c r="B156" s="1228"/>
      <c r="C156" s="1229"/>
      <c r="D156" s="1229"/>
      <c r="E156" s="1230"/>
      <c r="F156" s="1222">
        <v>0</v>
      </c>
      <c r="G156" s="1223"/>
      <c r="H156" s="1223"/>
      <c r="I156" s="1224"/>
      <c r="J156" s="812">
        <f>J155+366</f>
        <v>45293</v>
      </c>
    </row>
    <row r="157" spans="1:10" x14ac:dyDescent="0.2">
      <c r="A157" s="815"/>
      <c r="B157" s="1228"/>
      <c r="C157" s="1229"/>
      <c r="D157" s="1229"/>
      <c r="E157" s="1230"/>
      <c r="F157" s="1222">
        <v>0</v>
      </c>
      <c r="G157" s="1223"/>
      <c r="H157" s="1223"/>
      <c r="I157" s="1224"/>
      <c r="J157" s="828">
        <f>J156+366</f>
        <v>45659</v>
      </c>
    </row>
    <row r="158" spans="1:10" x14ac:dyDescent="0.2">
      <c r="A158" s="815"/>
      <c r="B158" s="1228"/>
      <c r="C158" s="1229"/>
      <c r="D158" s="1229"/>
      <c r="E158" s="1230"/>
      <c r="F158" s="1222">
        <v>0</v>
      </c>
      <c r="G158" s="1223"/>
      <c r="H158" s="1223"/>
      <c r="I158" s="1224"/>
      <c r="J158" s="813">
        <f>J157+366</f>
        <v>46025</v>
      </c>
    </row>
    <row r="159" spans="1:10" x14ac:dyDescent="0.2">
      <c r="A159" s="815"/>
      <c r="B159" s="1231"/>
      <c r="C159" s="1232"/>
      <c r="D159" s="1232"/>
      <c r="E159" s="1233"/>
      <c r="F159" s="1222">
        <v>0</v>
      </c>
      <c r="G159" s="1223"/>
      <c r="H159" s="1223"/>
      <c r="I159" s="1224"/>
      <c r="J159" s="813">
        <f>J158+366</f>
        <v>46391</v>
      </c>
    </row>
    <row r="160" spans="1:10" x14ac:dyDescent="0.2">
      <c r="A160" s="97"/>
      <c r="B160" s="105"/>
      <c r="C160" s="105"/>
      <c r="D160" s="105"/>
      <c r="E160" s="105"/>
      <c r="F160" s="105"/>
      <c r="G160" s="105"/>
      <c r="H160" s="105"/>
      <c r="I160" s="433"/>
      <c r="J160" s="432"/>
    </row>
    <row r="161" spans="1:10" x14ac:dyDescent="0.2">
      <c r="A161" s="97"/>
      <c r="B161" s="105"/>
      <c r="C161" s="105"/>
      <c r="D161" s="105"/>
      <c r="E161" s="105"/>
      <c r="F161" s="105"/>
      <c r="G161" s="105"/>
      <c r="H161" s="105"/>
      <c r="I161" s="433"/>
      <c r="J161" s="432"/>
    </row>
    <row r="162" spans="1:10" x14ac:dyDescent="0.2">
      <c r="A162" s="428"/>
      <c r="B162" s="469" t="s">
        <v>54</v>
      </c>
      <c r="C162" s="474"/>
      <c r="D162" s="459"/>
      <c r="E162" s="459"/>
      <c r="F162" s="459"/>
      <c r="G162" s="459"/>
      <c r="H162" s="459"/>
      <c r="I162" s="482">
        <f>F155+F156+F157+F158+F159</f>
        <v>0</v>
      </c>
      <c r="J162" s="429"/>
    </row>
    <row r="163" spans="1:10" x14ac:dyDescent="0.2">
      <c r="A163" s="406"/>
      <c r="B163" s="105"/>
      <c r="C163" s="105"/>
      <c r="D163" s="105"/>
      <c r="E163" s="105"/>
      <c r="F163" s="105"/>
      <c r="G163" s="105"/>
      <c r="H163" s="105"/>
      <c r="I163" s="433"/>
      <c r="J163" s="432"/>
    </row>
    <row r="164" spans="1:10" x14ac:dyDescent="0.2">
      <c r="A164" s="406"/>
      <c r="B164" s="105"/>
      <c r="C164" s="105"/>
      <c r="D164" s="105"/>
      <c r="E164" s="105"/>
      <c r="F164" s="105"/>
      <c r="G164" s="105"/>
      <c r="H164" s="105"/>
      <c r="I164" s="433"/>
      <c r="J164" s="432"/>
    </row>
    <row r="165" spans="1:10" x14ac:dyDescent="0.2">
      <c r="A165" s="406"/>
      <c r="B165" s="469" t="s">
        <v>6</v>
      </c>
      <c r="C165" s="827"/>
      <c r="D165" s="703"/>
      <c r="E165" s="703"/>
      <c r="F165" s="703"/>
      <c r="G165" s="703"/>
      <c r="H165" s="703"/>
      <c r="I165" s="482">
        <f>I162+I129+I98</f>
        <v>0</v>
      </c>
      <c r="J165" s="432"/>
    </row>
    <row r="166" spans="1:10" x14ac:dyDescent="0.2">
      <c r="A166" s="406"/>
      <c r="B166" s="436"/>
      <c r="C166" s="826"/>
      <c r="D166" s="241"/>
      <c r="E166" s="241"/>
      <c r="F166" s="241"/>
      <c r="G166" s="241"/>
      <c r="H166" s="241"/>
      <c r="I166" s="242"/>
      <c r="J166" s="432"/>
    </row>
    <row r="167" spans="1:10" x14ac:dyDescent="0.2">
      <c r="A167" s="497"/>
      <c r="B167" s="498"/>
      <c r="C167" s="825"/>
      <c r="D167" s="824"/>
      <c r="E167" s="824"/>
      <c r="F167" s="824"/>
      <c r="G167" s="824"/>
      <c r="H167" s="824"/>
      <c r="I167" s="823"/>
      <c r="J167" s="499"/>
    </row>
    <row r="168" spans="1:10" x14ac:dyDescent="0.2">
      <c r="A168" s="105"/>
      <c r="B168" s="105"/>
      <c r="C168" s="105"/>
      <c r="D168" s="105"/>
      <c r="E168" s="105"/>
      <c r="F168" s="105"/>
      <c r="G168" s="105"/>
      <c r="H168" s="105"/>
      <c r="I168" s="105"/>
      <c r="J168" s="550" t="s">
        <v>185</v>
      </c>
    </row>
    <row r="169" spans="1:10" x14ac:dyDescent="0.2">
      <c r="A169" s="105"/>
      <c r="B169" s="105"/>
      <c r="C169" s="105"/>
      <c r="D169" s="105"/>
      <c r="E169" s="105"/>
      <c r="F169" s="105"/>
      <c r="G169" s="105"/>
      <c r="H169" s="105"/>
      <c r="I169" s="105"/>
      <c r="J169" s="806"/>
    </row>
    <row r="170" spans="1:10" x14ac:dyDescent="0.2">
      <c r="A170" s="105"/>
      <c r="B170" s="105"/>
      <c r="C170" s="105"/>
      <c r="D170" s="105"/>
      <c r="E170" s="105"/>
      <c r="F170" s="105"/>
      <c r="G170" s="105"/>
      <c r="H170" s="105"/>
      <c r="I170" s="105"/>
      <c r="J170" s="806"/>
    </row>
    <row r="171" spans="1:10" x14ac:dyDescent="0.2">
      <c r="A171" s="105"/>
      <c r="B171" s="105"/>
      <c r="C171" s="105"/>
      <c r="D171" s="105"/>
      <c r="E171" s="105"/>
      <c r="F171" s="105"/>
      <c r="G171" s="105"/>
      <c r="H171" s="105"/>
      <c r="I171" s="105"/>
      <c r="J171" s="806"/>
    </row>
    <row r="172" spans="1:10" x14ac:dyDescent="0.2">
      <c r="A172" s="105"/>
      <c r="B172" s="105"/>
      <c r="C172" s="105"/>
      <c r="D172" s="105"/>
      <c r="E172" s="105"/>
      <c r="F172" s="105"/>
      <c r="G172" s="105"/>
      <c r="H172" s="105"/>
      <c r="I172" s="105"/>
      <c r="J172" s="806"/>
    </row>
    <row r="173" spans="1:10" x14ac:dyDescent="0.2">
      <c r="A173" s="105"/>
      <c r="B173" s="105"/>
      <c r="C173" s="105"/>
      <c r="D173" s="105"/>
      <c r="E173" s="105"/>
      <c r="F173" s="105"/>
      <c r="G173" s="105"/>
      <c r="H173" s="105"/>
      <c r="I173" s="105"/>
      <c r="J173" s="806"/>
    </row>
    <row r="174" spans="1:10" x14ac:dyDescent="0.2">
      <c r="A174" s="105"/>
      <c r="B174" s="105"/>
      <c r="C174" s="105"/>
      <c r="D174" s="105"/>
      <c r="E174" s="105"/>
      <c r="F174" s="105"/>
      <c r="G174" s="105"/>
      <c r="H174" s="105"/>
      <c r="I174" s="105"/>
      <c r="J174" s="806"/>
    </row>
  </sheetData>
  <sheetProtection algorithmName="SHA-512" hashValue="zPwOGGYcX3jyRISoMaXD3wRhkVfO4yZrJZYovnXxi+ln09H9+W7Vm6qg2TkGsoMonHDrD2SC684VFg0gbxSGeQ==" saltValue="hTO63QzzltRpCBZSQeWkvA==" spinCount="100000" sheet="1" selectLockedCells="1"/>
  <mergeCells count="198">
    <mergeCell ref="H1:J1"/>
    <mergeCell ref="C114:E115"/>
    <mergeCell ref="C117:E117"/>
    <mergeCell ref="C118:E118"/>
    <mergeCell ref="A3:J3"/>
    <mergeCell ref="A5:J5"/>
    <mergeCell ref="J11:J23"/>
    <mergeCell ref="B11:E11"/>
    <mergeCell ref="B12:E12"/>
    <mergeCell ref="B13:E13"/>
    <mergeCell ref="A7:J7"/>
    <mergeCell ref="H15:I15"/>
    <mergeCell ref="H14:I14"/>
    <mergeCell ref="H16:I16"/>
    <mergeCell ref="H17:I17"/>
    <mergeCell ref="H18:I18"/>
    <mergeCell ref="H19:I19"/>
    <mergeCell ref="H20:I20"/>
    <mergeCell ref="H21:I21"/>
    <mergeCell ref="A9:J9"/>
    <mergeCell ref="H10:I10"/>
    <mergeCell ref="B14:E14"/>
    <mergeCell ref="B15:E15"/>
    <mergeCell ref="B21:E21"/>
    <mergeCell ref="H11:I11"/>
    <mergeCell ref="H12:I12"/>
    <mergeCell ref="H13:I13"/>
    <mergeCell ref="B16:E16"/>
    <mergeCell ref="B17:E17"/>
    <mergeCell ref="B18:E18"/>
    <mergeCell ref="B19:E19"/>
    <mergeCell ref="B20:E20"/>
    <mergeCell ref="B36:E36"/>
    <mergeCell ref="B22:E22"/>
    <mergeCell ref="H22:I22"/>
    <mergeCell ref="B34:E34"/>
    <mergeCell ref="B35:E35"/>
    <mergeCell ref="A24:J24"/>
    <mergeCell ref="B37:E37"/>
    <mergeCell ref="B38:E38"/>
    <mergeCell ref="A25:J25"/>
    <mergeCell ref="H23:I23"/>
    <mergeCell ref="J28:J40"/>
    <mergeCell ref="H27:I27"/>
    <mergeCell ref="B29:E29"/>
    <mergeCell ref="B30:E30"/>
    <mergeCell ref="A26:J26"/>
    <mergeCell ref="H34:I34"/>
    <mergeCell ref="H35:I35"/>
    <mergeCell ref="H36:I36"/>
    <mergeCell ref="H37:I37"/>
    <mergeCell ref="B28:E28"/>
    <mergeCell ref="H28:I28"/>
    <mergeCell ref="H29:I29"/>
    <mergeCell ref="H30:I30"/>
    <mergeCell ref="H31:I31"/>
    <mergeCell ref="H32:I32"/>
    <mergeCell ref="H33:I33"/>
    <mergeCell ref="B39:E39"/>
    <mergeCell ref="B31:E31"/>
    <mergeCell ref="B32:E32"/>
    <mergeCell ref="B33:E33"/>
    <mergeCell ref="H38:I38"/>
    <mergeCell ref="B46:E46"/>
    <mergeCell ref="H46:I46"/>
    <mergeCell ref="B47:E47"/>
    <mergeCell ref="H47:I47"/>
    <mergeCell ref="B48:E48"/>
    <mergeCell ref="H48:I48"/>
    <mergeCell ref="H39:I39"/>
    <mergeCell ref="H40:I40"/>
    <mergeCell ref="H44:I44"/>
    <mergeCell ref="B45:E45"/>
    <mergeCell ref="H45:I45"/>
    <mergeCell ref="A43:J43"/>
    <mergeCell ref="A42:J42"/>
    <mergeCell ref="J45:J57"/>
    <mergeCell ref="B52:E52"/>
    <mergeCell ref="H52:I52"/>
    <mergeCell ref="B53:E53"/>
    <mergeCell ref="H53:I53"/>
    <mergeCell ref="B54:E54"/>
    <mergeCell ref="B55:E55"/>
    <mergeCell ref="H55:I55"/>
    <mergeCell ref="B56:E56"/>
    <mergeCell ref="H56:I56"/>
    <mergeCell ref="H65:I65"/>
    <mergeCell ref="B68:E68"/>
    <mergeCell ref="H68:I68"/>
    <mergeCell ref="H57:I57"/>
    <mergeCell ref="A62:J62"/>
    <mergeCell ref="H54:I54"/>
    <mergeCell ref="B49:E49"/>
    <mergeCell ref="H49:I49"/>
    <mergeCell ref="B50:E50"/>
    <mergeCell ref="H50:I50"/>
    <mergeCell ref="B51:E51"/>
    <mergeCell ref="H51:I51"/>
    <mergeCell ref="H61:J61"/>
    <mergeCell ref="J64:J76"/>
    <mergeCell ref="B69:E69"/>
    <mergeCell ref="H69:I69"/>
    <mergeCell ref="B70:E70"/>
    <mergeCell ref="B139:E139"/>
    <mergeCell ref="B114:B115"/>
    <mergeCell ref="F114:F115"/>
    <mergeCell ref="G114:G115"/>
    <mergeCell ref="H114:H115"/>
    <mergeCell ref="C122:E122"/>
    <mergeCell ref="C123:E123"/>
    <mergeCell ref="C124:E124"/>
    <mergeCell ref="B88:E88"/>
    <mergeCell ref="H88:I88"/>
    <mergeCell ref="B89:E89"/>
    <mergeCell ref="H89:I89"/>
    <mergeCell ref="B90:E90"/>
    <mergeCell ref="H90:I90"/>
    <mergeCell ref="C119:E119"/>
    <mergeCell ref="C121:E121"/>
    <mergeCell ref="I114:I115"/>
    <mergeCell ref="C126:E126"/>
    <mergeCell ref="C120:E120"/>
    <mergeCell ref="A95:J95"/>
    <mergeCell ref="H102:J102"/>
    <mergeCell ref="J81:J93"/>
    <mergeCell ref="B85:E85"/>
    <mergeCell ref="H85:I85"/>
    <mergeCell ref="H86:I86"/>
    <mergeCell ref="B87:E87"/>
    <mergeCell ref="H63:I63"/>
    <mergeCell ref="B72:E72"/>
    <mergeCell ref="H72:I72"/>
    <mergeCell ref="B73:E73"/>
    <mergeCell ref="H73:I73"/>
    <mergeCell ref="B74:E74"/>
    <mergeCell ref="B67:E67"/>
    <mergeCell ref="H67:I67"/>
    <mergeCell ref="H84:I84"/>
    <mergeCell ref="B86:E86"/>
    <mergeCell ref="H70:I70"/>
    <mergeCell ref="B71:E71"/>
    <mergeCell ref="H71:I71"/>
    <mergeCell ref="B66:E66"/>
    <mergeCell ref="H66:I66"/>
    <mergeCell ref="B64:E64"/>
    <mergeCell ref="H64:I64"/>
    <mergeCell ref="B65:E65"/>
    <mergeCell ref="B75:E75"/>
    <mergeCell ref="H74:I74"/>
    <mergeCell ref="A79:J79"/>
    <mergeCell ref="A78:J78"/>
    <mergeCell ref="H82:I82"/>
    <mergeCell ref="B83:E83"/>
    <mergeCell ref="H83:I83"/>
    <mergeCell ref="B84:E84"/>
    <mergeCell ref="H75:I75"/>
    <mergeCell ref="H76:I76"/>
    <mergeCell ref="H80:I80"/>
    <mergeCell ref="B81:E81"/>
    <mergeCell ref="H81:I81"/>
    <mergeCell ref="B82:E82"/>
    <mergeCell ref="F156:I156"/>
    <mergeCell ref="F157:I157"/>
    <mergeCell ref="F158:I158"/>
    <mergeCell ref="F159:I159"/>
    <mergeCell ref="B155:E159"/>
    <mergeCell ref="B141:E141"/>
    <mergeCell ref="B142:E142"/>
    <mergeCell ref="B146:E146"/>
    <mergeCell ref="B147:E147"/>
    <mergeCell ref="B148:E148"/>
    <mergeCell ref="F154:I154"/>
    <mergeCell ref="F155:I155"/>
    <mergeCell ref="B143:E143"/>
    <mergeCell ref="A41:J41"/>
    <mergeCell ref="A58:J58"/>
    <mergeCell ref="A77:J77"/>
    <mergeCell ref="A94:J94"/>
    <mergeCell ref="A59:J59"/>
    <mergeCell ref="B144:E144"/>
    <mergeCell ref="B145:E145"/>
    <mergeCell ref="A132:J132"/>
    <mergeCell ref="C125:E125"/>
    <mergeCell ref="I134:I137"/>
    <mergeCell ref="J134:J137"/>
    <mergeCell ref="B140:E140"/>
    <mergeCell ref="H87:I87"/>
    <mergeCell ref="J114:J115"/>
    <mergeCell ref="B134:E137"/>
    <mergeCell ref="F134:F137"/>
    <mergeCell ref="G134:G137"/>
    <mergeCell ref="H134:H137"/>
    <mergeCell ref="A104:J104"/>
    <mergeCell ref="B91:E91"/>
    <mergeCell ref="H91:I91"/>
    <mergeCell ref="B92:E92"/>
    <mergeCell ref="H92:I92"/>
    <mergeCell ref="H93:I93"/>
  </mergeCells>
  <pageMargins left="0.7" right="0.7" top="0.75" bottom="0.75" header="0.3" footer="0.3"/>
  <pageSetup paperSize="9" scale="84" fitToHeight="0" orientation="portrait" r:id="rId1"/>
  <headerFooter alignWithMargins="0">
    <oddFooter>&amp;L&amp;9Antrag auf Projektförderung aus Mitteln der
ESF-Förderperiode 2021-2027&amp;C&amp;9Seite &amp;P von &amp;N&amp;R&amp;9Version 0423</oddFooter>
  </headerFooter>
  <rowBreaks count="3" manualBreakCount="3">
    <brk id="60" max="16383" man="1"/>
    <brk id="101" max="16383" man="1"/>
    <brk id="168" max="16383" man="1"/>
  </rowBreaks>
  <ignoredErrors>
    <ignoredError sqref="J119:J1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5">
    <tabColor theme="4" tint="-0.249977111117893"/>
    <pageSetUpPr fitToPage="1"/>
  </sheetPr>
  <dimension ref="A1:L20"/>
  <sheetViews>
    <sheetView showGridLines="0" showRowColHeaders="0" showRuler="0" view="pageLayout" zoomScaleNormal="100" workbookViewId="0">
      <selection activeCell="G5" sqref="G5"/>
    </sheetView>
  </sheetViews>
  <sheetFormatPr baseColWidth="10" defaultRowHeight="12.75" x14ac:dyDescent="0.2"/>
  <cols>
    <col min="1" max="1" width="12.140625" style="88" customWidth="1"/>
    <col min="2" max="8" width="11.42578125" style="88"/>
    <col min="9" max="9" width="10" style="88" customWidth="1"/>
    <col min="10" max="16384" width="11.42578125" style="88"/>
  </cols>
  <sheetData>
    <row r="1" spans="1:12" ht="12.75" customHeight="1" x14ac:dyDescent="0.2">
      <c r="A1" s="173" t="s">
        <v>120</v>
      </c>
      <c r="B1" s="192"/>
      <c r="C1" s="192"/>
      <c r="D1" s="192"/>
      <c r="E1" s="162"/>
      <c r="F1" s="1067" t="s">
        <v>139</v>
      </c>
      <c r="G1" s="1067"/>
      <c r="H1" s="1068"/>
    </row>
    <row r="2" spans="1:12" x14ac:dyDescent="0.2">
      <c r="A2" s="391"/>
      <c r="B2" s="615"/>
      <c r="C2" s="199"/>
      <c r="D2" s="199"/>
      <c r="E2" s="258"/>
      <c r="F2" s="258"/>
      <c r="G2" s="258"/>
      <c r="H2" s="259"/>
    </row>
    <row r="3" spans="1:12" ht="15.75" x14ac:dyDescent="0.2">
      <c r="A3" s="1112" t="s">
        <v>9</v>
      </c>
      <c r="B3" s="1113"/>
      <c r="C3" s="1113"/>
      <c r="D3" s="1113"/>
      <c r="E3" s="1113"/>
      <c r="F3" s="1113"/>
      <c r="G3" s="1113"/>
      <c r="H3" s="1114"/>
    </row>
    <row r="4" spans="1:12" ht="11.25" customHeight="1" x14ac:dyDescent="0.2">
      <c r="A4" s="610"/>
      <c r="B4" s="611"/>
      <c r="C4" s="611"/>
      <c r="D4" s="611"/>
      <c r="E4" s="611"/>
      <c r="F4" s="611"/>
      <c r="G4" s="611"/>
      <c r="H4" s="612"/>
    </row>
    <row r="5" spans="1:12" ht="11.25" customHeight="1" thickBot="1" x14ac:dyDescent="0.25">
      <c r="A5" s="182" t="s">
        <v>183</v>
      </c>
      <c r="B5" s="611"/>
      <c r="C5" s="611"/>
      <c r="D5" s="611"/>
      <c r="E5" s="611"/>
      <c r="G5" s="483"/>
      <c r="H5" s="543"/>
    </row>
    <row r="6" spans="1:12" ht="11.25" customHeight="1" x14ac:dyDescent="0.2">
      <c r="A6" s="392"/>
      <c r="B6" s="381"/>
      <c r="C6" s="205"/>
      <c r="D6" s="205"/>
      <c r="E6" s="135"/>
      <c r="F6" s="135"/>
      <c r="G6" s="135"/>
      <c r="H6" s="209"/>
    </row>
    <row r="7" spans="1:12" x14ac:dyDescent="0.2">
      <c r="A7" s="1262" t="s">
        <v>10</v>
      </c>
      <c r="B7" s="1263"/>
      <c r="C7" s="1263"/>
      <c r="D7" s="1263"/>
      <c r="E7" s="1263"/>
      <c r="F7" s="1263"/>
      <c r="G7" s="1263"/>
      <c r="H7" s="1264"/>
    </row>
    <row r="8" spans="1:12" x14ac:dyDescent="0.2">
      <c r="A8" s="658" t="s">
        <v>184</v>
      </c>
      <c r="B8" s="659"/>
      <c r="C8" s="660"/>
      <c r="D8" s="649">
        <f>Beginn</f>
        <v>44927</v>
      </c>
      <c r="E8" s="649">
        <f>D8+366</f>
        <v>45293</v>
      </c>
      <c r="F8" s="649">
        <f>E8+366</f>
        <v>45659</v>
      </c>
      <c r="G8" s="649">
        <f>F8+366</f>
        <v>46025</v>
      </c>
      <c r="H8" s="649">
        <f>G8+366</f>
        <v>46391</v>
      </c>
    </row>
    <row r="9" spans="1:12" x14ac:dyDescent="0.2">
      <c r="A9" s="661" t="s">
        <v>97</v>
      </c>
      <c r="B9" s="662"/>
      <c r="C9" s="655"/>
      <c r="D9" s="217">
        <v>0</v>
      </c>
      <c r="E9" s="217">
        <v>0</v>
      </c>
      <c r="F9" s="217">
        <v>0</v>
      </c>
      <c r="G9" s="217">
        <v>0</v>
      </c>
      <c r="H9" s="217">
        <v>0</v>
      </c>
    </row>
    <row r="10" spans="1:12" ht="12.75" hidden="1" customHeight="1" x14ac:dyDescent="0.2">
      <c r="A10" s="1258" t="s">
        <v>99</v>
      </c>
      <c r="B10" s="1259"/>
      <c r="C10" s="663"/>
      <c r="D10" s="231"/>
      <c r="E10" s="231"/>
      <c r="F10" s="231"/>
      <c r="G10" s="231"/>
      <c r="H10" s="382"/>
    </row>
    <row r="11" spans="1:12" ht="37.5" customHeight="1" x14ac:dyDescent="0.2">
      <c r="A11" s="1260"/>
      <c r="B11" s="1261"/>
      <c r="C11" s="656"/>
      <c r="D11" s="292">
        <v>0</v>
      </c>
      <c r="E11" s="217">
        <v>0</v>
      </c>
      <c r="F11" s="217">
        <v>0</v>
      </c>
      <c r="G11" s="217">
        <v>0</v>
      </c>
      <c r="H11" s="217">
        <v>0</v>
      </c>
      <c r="J11" s="125"/>
      <c r="K11" s="125"/>
      <c r="L11" s="125"/>
    </row>
    <row r="12" spans="1:12" x14ac:dyDescent="0.2">
      <c r="A12" s="661" t="s">
        <v>22</v>
      </c>
      <c r="B12" s="662"/>
      <c r="C12" s="655"/>
      <c r="D12" s="217">
        <v>0</v>
      </c>
      <c r="E12" s="217">
        <v>0</v>
      </c>
      <c r="F12" s="217">
        <v>0</v>
      </c>
      <c r="G12" s="217">
        <v>0</v>
      </c>
      <c r="H12" s="217">
        <v>0</v>
      </c>
      <c r="I12" s="304"/>
      <c r="J12" s="125"/>
      <c r="K12" s="125"/>
      <c r="L12" s="125"/>
    </row>
    <row r="13" spans="1:12" ht="50.25" customHeight="1" x14ac:dyDescent="0.2">
      <c r="A13" s="1256" t="s">
        <v>100</v>
      </c>
      <c r="B13" s="1257"/>
      <c r="C13" s="655"/>
      <c r="D13" s="217">
        <v>0</v>
      </c>
      <c r="E13" s="217">
        <v>0</v>
      </c>
      <c r="F13" s="217">
        <v>0</v>
      </c>
      <c r="G13" s="217">
        <v>0</v>
      </c>
      <c r="H13" s="217">
        <v>0</v>
      </c>
      <c r="I13" s="303"/>
      <c r="J13" s="383"/>
      <c r="K13" s="125"/>
      <c r="L13" s="380"/>
    </row>
    <row r="14" spans="1:12" ht="15.75" customHeight="1" x14ac:dyDescent="0.2">
      <c r="A14" s="661" t="s">
        <v>98</v>
      </c>
      <c r="B14" s="664"/>
      <c r="C14" s="655"/>
      <c r="D14" s="217">
        <v>0</v>
      </c>
      <c r="E14" s="217">
        <v>0</v>
      </c>
      <c r="F14" s="217">
        <v>0</v>
      </c>
      <c r="G14" s="217">
        <v>0</v>
      </c>
      <c r="H14" s="217">
        <v>0</v>
      </c>
      <c r="I14" s="303"/>
      <c r="J14" s="383"/>
      <c r="K14" s="125"/>
      <c r="L14" s="380"/>
    </row>
    <row r="15" spans="1:12" x14ac:dyDescent="0.2">
      <c r="A15" s="384"/>
      <c r="B15" s="135"/>
      <c r="C15" s="135"/>
      <c r="D15" s="135"/>
      <c r="E15" s="135"/>
      <c r="F15" s="135"/>
      <c r="G15" s="385"/>
      <c r="H15" s="386"/>
      <c r="J15" s="125"/>
      <c r="K15" s="125"/>
      <c r="L15" s="125"/>
    </row>
    <row r="16" spans="1:12" x14ac:dyDescent="0.2">
      <c r="A16" s="729" t="s">
        <v>10</v>
      </c>
      <c r="B16" s="703"/>
      <c r="C16" s="703"/>
      <c r="D16" s="717">
        <f>D9+D10+D11+D12+D13+D14</f>
        <v>0</v>
      </c>
      <c r="E16" s="717">
        <f t="shared" ref="E16:G16" si="0">E9+E10+E11+E12+E13+E14</f>
        <v>0</v>
      </c>
      <c r="F16" s="717">
        <f t="shared" si="0"/>
        <v>0</v>
      </c>
      <c r="G16" s="717">
        <f t="shared" si="0"/>
        <v>0</v>
      </c>
      <c r="H16" s="717">
        <f>H9+H10+H11+H12+H13+H14</f>
        <v>0</v>
      </c>
      <c r="J16" s="387"/>
      <c r="K16" s="387"/>
      <c r="L16" s="125"/>
    </row>
    <row r="17" spans="1:8" x14ac:dyDescent="0.2">
      <c r="A17" s="393"/>
      <c r="B17" s="388"/>
      <c r="C17" s="388"/>
      <c r="D17" s="135"/>
      <c r="E17" s="135"/>
      <c r="F17" s="135"/>
      <c r="G17" s="214"/>
      <c r="H17" s="394"/>
    </row>
    <row r="18" spans="1:8" x14ac:dyDescent="0.2">
      <c r="A18" s="729" t="s">
        <v>11</v>
      </c>
      <c r="B18" s="703"/>
      <c r="C18" s="703"/>
      <c r="D18" s="703"/>
      <c r="E18" s="703"/>
      <c r="F18" s="730"/>
      <c r="G18" s="730"/>
      <c r="H18" s="482">
        <f>G16+F16+E16+D16+H16</f>
        <v>0</v>
      </c>
    </row>
    <row r="19" spans="1:8" x14ac:dyDescent="0.2">
      <c r="A19" s="395"/>
      <c r="B19" s="389"/>
      <c r="C19" s="389"/>
      <c r="D19" s="389"/>
      <c r="E19" s="389"/>
      <c r="F19" s="390"/>
      <c r="G19" s="390"/>
      <c r="H19" s="396"/>
    </row>
    <row r="20" spans="1:8" x14ac:dyDescent="0.2">
      <c r="A20" s="105"/>
      <c r="B20" s="105"/>
      <c r="C20" s="105"/>
      <c r="D20" s="105"/>
      <c r="E20" s="105"/>
      <c r="F20" s="105"/>
      <c r="G20" s="105"/>
      <c r="H20" s="544" t="s">
        <v>185</v>
      </c>
    </row>
  </sheetData>
  <sheetProtection algorithmName="SHA-512" hashValue="DCVUKvby17Fl3JJ3ILovVqBOCRwLBVCVKDYp6pPUIxW+ENoCtRpij6exHvuvr7h/uI+76HmmpDfquCYxT3fGWA==" saltValue="Rr2V38xWn/C8fXvsH2jyXw==" spinCount="100000" sheet="1" objects="1" scenarios="1" selectLockedCells="1"/>
  <customSheetViews>
    <customSheetView guid="{9817DB13-5BDB-4286-B303-C4A24851C53E}" showPageBreaks="1" showRuler="0" topLeftCell="A2">
      <selection activeCell="E20" sqref="E20"/>
      <pageMargins left="0.78740157499999996" right="0.78740157499999996" top="0.984251969" bottom="0.984251969" header="0.4921259845" footer="0.4921259845"/>
      <pageSetup paperSize="9" scale="95" orientation="portrait" r:id="rId1"/>
      <headerFooter alignWithMargins="0">
        <oddHeader>&amp;L© Lawaetz-Stiftung</oddHeader>
        <oddFooter>&amp;RSeite  &amp;P von &amp;N &amp;D</oddFooter>
      </headerFooter>
    </customSheetView>
    <customSheetView guid="{42373C1E-3EF2-4D78-899B-97EC19D6D4F8}" showPageBreaks="1" printArea="1" hiddenRows="1" view="pageLayout" topLeftCell="A35">
      <selection activeCell="F58" sqref="F58"/>
      <pageMargins left="0.78740157480314965" right="0.78740157480314965" top="0.98425196850393704" bottom="0.98425196850393704" header="0.51181102362204722" footer="0.51181102362204722"/>
      <pageSetup paperSize="9" scale="82" orientation="portrait" r:id="rId2"/>
      <headerFooter alignWithMargins="0">
        <oddHeader>&amp;L&amp;8© Behörde für Arbeit, Soziales, Familie und Integration</oddHeader>
        <oddFooter>&amp;L&amp;9nichtzuschussfähige Kosten&amp;C&amp;9&amp;P&amp;R&amp;9Version 16.10.2013</oddFooter>
      </headerFooter>
    </customSheetView>
  </customSheetViews>
  <mergeCells count="5">
    <mergeCell ref="F1:H1"/>
    <mergeCell ref="A13:B13"/>
    <mergeCell ref="A10:B11"/>
    <mergeCell ref="A7:H7"/>
    <mergeCell ref="A3:H3"/>
  </mergeCells>
  <phoneticPr fontId="0" type="noConversion"/>
  <conditionalFormatting sqref="J13:J14 L13:L14">
    <cfRule type="cellIs" dxfId="32" priority="1" stopIfTrue="1" operator="greaterThan">
      <formula>0</formula>
    </cfRule>
  </conditionalFormatting>
  <conditionalFormatting sqref="J16">
    <cfRule type="cellIs" dxfId="31" priority="2" stopIfTrue="1" operator="notEqual">
      <formula>$K$16</formula>
    </cfRule>
  </conditionalFormatting>
  <dataValidations count="1">
    <dataValidation type="list" errorStyle="information" allowBlank="1" showInputMessage="1" showErrorMessage="1" errorTitle="Falsche Aktion" error="Diese Aktion gibt es nicht" sqref="G5" xr:uid="{00000000-0002-0000-0600-000000000000}">
      <formula1>"Ja,Nein"</formula1>
    </dataValidation>
  </dataValidations>
  <pageMargins left="0.7" right="0.7" top="0.75" bottom="0.75" header="0.3" footer="0.3"/>
  <pageSetup paperSize="9" scale="97" fitToHeight="0" orientation="portrait" r:id="rId3"/>
  <headerFooter alignWithMargins="0">
    <oddFooter>&amp;L&amp;9Antrag auf Projektförderung aus Mitteln der
ESF-Förderperiode 2021-2027&amp;C&amp;9Seite &amp;P von &amp;N&amp;R&amp;9Version 0423</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9" tint="0.39997558519241921"/>
    <pageSetUpPr fitToPage="1"/>
  </sheetPr>
  <dimension ref="A1:F28"/>
  <sheetViews>
    <sheetView showGridLines="0" showRowColHeaders="0" showRuler="0" view="pageLayout" zoomScaleNormal="100" workbookViewId="0">
      <selection activeCell="F27" sqref="F27"/>
    </sheetView>
  </sheetViews>
  <sheetFormatPr baseColWidth="10" defaultColWidth="8.5703125" defaultRowHeight="12.75" x14ac:dyDescent="0.2"/>
  <cols>
    <col min="1" max="6" width="15.42578125" style="15" customWidth="1"/>
    <col min="7" max="7" width="10" style="15" customWidth="1"/>
    <col min="8" max="8" width="9" style="15" customWidth="1"/>
    <col min="9" max="16384" width="8.5703125" style="15"/>
  </cols>
  <sheetData>
    <row r="1" spans="1:6" s="88" customFormat="1" x14ac:dyDescent="0.2">
      <c r="A1" s="173" t="s">
        <v>120</v>
      </c>
      <c r="B1" s="195"/>
      <c r="C1" s="196"/>
      <c r="D1" s="196"/>
      <c r="E1" s="1067" t="s">
        <v>178</v>
      </c>
      <c r="F1" s="1068"/>
    </row>
    <row r="2" spans="1:6" s="88" customFormat="1" x14ac:dyDescent="0.2">
      <c r="A2" s="197"/>
      <c r="B2" s="198"/>
      <c r="C2" s="199"/>
      <c r="D2" s="199"/>
      <c r="E2" s="199"/>
      <c r="F2" s="516"/>
    </row>
    <row r="3" spans="1:6" s="88" customFormat="1" ht="15.75" x14ac:dyDescent="0.2">
      <c r="A3" s="1190" t="s">
        <v>233</v>
      </c>
      <c r="B3" s="1191"/>
      <c r="C3" s="1191"/>
      <c r="D3" s="1191"/>
      <c r="E3" s="1191"/>
      <c r="F3" s="1192"/>
    </row>
    <row r="4" spans="1:6" s="88" customFormat="1" x14ac:dyDescent="0.2">
      <c r="A4" s="1104" t="s">
        <v>37</v>
      </c>
      <c r="B4" s="1105"/>
      <c r="C4" s="1105"/>
      <c r="D4" s="1105"/>
      <c r="E4" s="1105"/>
      <c r="F4" s="1198"/>
    </row>
    <row r="5" spans="1:6" s="88" customFormat="1" x14ac:dyDescent="0.2">
      <c r="A5" s="200"/>
      <c r="B5" s="201"/>
      <c r="C5" s="202"/>
      <c r="D5" s="201"/>
      <c r="E5" s="202"/>
      <c r="F5" s="619"/>
    </row>
    <row r="6" spans="1:6" s="88" customFormat="1" x14ac:dyDescent="0.2">
      <c r="A6" s="203"/>
      <c r="B6" s="204"/>
      <c r="C6" s="205"/>
      <c r="D6" s="204"/>
      <c r="E6" s="205"/>
      <c r="F6" s="95"/>
    </row>
    <row r="7" spans="1:6" s="88" customFormat="1" x14ac:dyDescent="0.2">
      <c r="A7" s="1104" t="s">
        <v>70</v>
      </c>
      <c r="B7" s="1105"/>
      <c r="C7" s="1105"/>
      <c r="D7" s="1105"/>
      <c r="E7" s="1105"/>
      <c r="F7" s="1198"/>
    </row>
    <row r="8" spans="1:6" s="88" customFormat="1" x14ac:dyDescent="0.2">
      <c r="A8" s="206"/>
      <c r="B8" s="207"/>
      <c r="C8" s="208"/>
      <c r="D8" s="128"/>
      <c r="E8" s="135"/>
      <c r="F8" s="209"/>
    </row>
    <row r="9" spans="1:6" s="88" customFormat="1" x14ac:dyDescent="0.2">
      <c r="A9" s="620" t="s">
        <v>45</v>
      </c>
      <c r="B9" s="210"/>
      <c r="C9" s="211" t="s">
        <v>276</v>
      </c>
      <c r="D9" s="210"/>
      <c r="E9" s="212"/>
      <c r="F9" s="216"/>
    </row>
    <row r="10" spans="1:6" s="88" customFormat="1" x14ac:dyDescent="0.2">
      <c r="A10" s="947" t="s">
        <v>18</v>
      </c>
      <c r="B10" s="948">
        <f>Beginn</f>
        <v>44927</v>
      </c>
      <c r="C10" s="948">
        <f>B10+366</f>
        <v>45293</v>
      </c>
      <c r="D10" s="948">
        <f>C10+366</f>
        <v>45659</v>
      </c>
      <c r="E10" s="948">
        <f>D10+366</f>
        <v>46025</v>
      </c>
      <c r="F10" s="948">
        <f>E10+366</f>
        <v>46391</v>
      </c>
    </row>
    <row r="11" spans="1:6" s="88" customFormat="1" x14ac:dyDescent="0.2">
      <c r="A11" s="727" t="s">
        <v>29</v>
      </c>
      <c r="B11" s="637">
        <f>Teilnehmerentgelte!D37</f>
        <v>0</v>
      </c>
      <c r="C11" s="637">
        <f>Teilnehmerentgelte!D38</f>
        <v>0</v>
      </c>
      <c r="D11" s="637">
        <f>Teilnehmerentgelte!D39</f>
        <v>0</v>
      </c>
      <c r="E11" s="637">
        <f>Teilnehmerentgelte!D40</f>
        <v>0</v>
      </c>
      <c r="F11" s="637">
        <f>Teilnehmerentgelte!D41</f>
        <v>0</v>
      </c>
    </row>
    <row r="12" spans="1:6" s="88" customFormat="1" x14ac:dyDescent="0.2">
      <c r="A12" s="949" t="s">
        <v>177</v>
      </c>
      <c r="B12" s="950"/>
      <c r="C12" s="951"/>
      <c r="D12" s="951"/>
      <c r="E12" s="951"/>
      <c r="F12" s="882">
        <f>SUM(B11:F11)</f>
        <v>0</v>
      </c>
    </row>
    <row r="13" spans="1:6" s="88" customFormat="1" x14ac:dyDescent="0.2">
      <c r="A13" s="213"/>
      <c r="B13" s="135"/>
      <c r="C13" s="214"/>
      <c r="D13" s="135"/>
      <c r="E13" s="135"/>
      <c r="F13" s="209"/>
    </row>
    <row r="14" spans="1:6" s="88" customFormat="1" x14ac:dyDescent="0.2">
      <c r="A14" s="620" t="s">
        <v>39</v>
      </c>
      <c r="B14" s="215"/>
      <c r="C14" s="211" t="s">
        <v>276</v>
      </c>
      <c r="D14" s="212"/>
      <c r="E14" s="212"/>
      <c r="F14" s="216"/>
    </row>
    <row r="15" spans="1:6" s="88" customFormat="1" x14ac:dyDescent="0.2">
      <c r="A15" s="952" t="s">
        <v>18</v>
      </c>
      <c r="B15" s="948">
        <f>Beginn</f>
        <v>44927</v>
      </c>
      <c r="C15" s="948">
        <f>B15+366</f>
        <v>45293</v>
      </c>
      <c r="D15" s="948">
        <f>C15+366</f>
        <v>45659</v>
      </c>
      <c r="E15" s="948">
        <f>D15+366</f>
        <v>46025</v>
      </c>
      <c r="F15" s="948">
        <f>E15+366</f>
        <v>46391</v>
      </c>
    </row>
    <row r="16" spans="1:6" s="88" customFormat="1" x14ac:dyDescent="0.2">
      <c r="A16" s="953" t="s">
        <v>29</v>
      </c>
      <c r="B16" s="637">
        <f>Teilnehmerentgelte!D79</f>
        <v>0</v>
      </c>
      <c r="C16" s="637">
        <f>Teilnehmerentgelte!D81</f>
        <v>0</v>
      </c>
      <c r="D16" s="637">
        <f>Teilnehmerentgelte!D83</f>
        <v>0</v>
      </c>
      <c r="E16" s="637">
        <f>Teilnehmerentgelte!D85</f>
        <v>0</v>
      </c>
      <c r="F16" s="637">
        <f>Teilnehmerentgelte!D87</f>
        <v>0</v>
      </c>
    </row>
    <row r="17" spans="1:6" s="88" customFormat="1" x14ac:dyDescent="0.2">
      <c r="A17" s="949" t="s">
        <v>84</v>
      </c>
      <c r="B17" s="950"/>
      <c r="C17" s="951"/>
      <c r="D17" s="951"/>
      <c r="E17" s="951"/>
      <c r="F17" s="882">
        <f>SUM(B16:F16)</f>
        <v>0</v>
      </c>
    </row>
    <row r="18" spans="1:6" s="88" customFormat="1" x14ac:dyDescent="0.2">
      <c r="A18" s="218"/>
      <c r="B18" s="105"/>
      <c r="C18" s="220"/>
      <c r="D18" s="219"/>
      <c r="E18" s="219"/>
      <c r="F18" s="221"/>
    </row>
    <row r="19" spans="1:6" s="88" customFormat="1" x14ac:dyDescent="0.2">
      <c r="A19" s="222"/>
      <c r="B19" s="223"/>
      <c r="C19" s="199"/>
      <c r="D19" s="223"/>
      <c r="E19" s="199"/>
      <c r="F19" s="616"/>
    </row>
    <row r="20" spans="1:6" s="88" customFormat="1" x14ac:dyDescent="0.2">
      <c r="A20" s="1104" t="s">
        <v>104</v>
      </c>
      <c r="B20" s="1105"/>
      <c r="C20" s="1105"/>
      <c r="D20" s="1105"/>
      <c r="E20" s="1105"/>
      <c r="F20" s="1198"/>
    </row>
    <row r="21" spans="1:6" s="88" customFormat="1" x14ac:dyDescent="0.2">
      <c r="A21" s="224"/>
      <c r="B21" s="225"/>
      <c r="C21" s="226"/>
      <c r="D21" s="227"/>
      <c r="E21" s="228"/>
      <c r="F21" s="229"/>
    </row>
    <row r="22" spans="1:6" s="88" customFormat="1" x14ac:dyDescent="0.2">
      <c r="A22" s="620" t="s">
        <v>135</v>
      </c>
      <c r="B22" s="210"/>
      <c r="C22" s="211" t="s">
        <v>276</v>
      </c>
      <c r="D22" s="210"/>
      <c r="E22" s="212"/>
      <c r="F22" s="216"/>
    </row>
    <row r="23" spans="1:6" s="88" customFormat="1" x14ac:dyDescent="0.2">
      <c r="A23" s="947" t="s">
        <v>18</v>
      </c>
      <c r="B23" s="948">
        <f>Beginn</f>
        <v>44927</v>
      </c>
      <c r="C23" s="948">
        <f>B23+366</f>
        <v>45293</v>
      </c>
      <c r="D23" s="948">
        <f>C23+366</f>
        <v>45659</v>
      </c>
      <c r="E23" s="948">
        <f>D23+366</f>
        <v>46025</v>
      </c>
      <c r="F23" s="948">
        <f>E23+366</f>
        <v>46391</v>
      </c>
    </row>
    <row r="24" spans="1:6" s="88" customFormat="1" x14ac:dyDescent="0.2">
      <c r="A24" s="727" t="s">
        <v>29</v>
      </c>
      <c r="B24" s="637">
        <f>Teilnehmerentgelte!D62</f>
        <v>0</v>
      </c>
      <c r="C24" s="637">
        <f>Teilnehmerentgelte!D63</f>
        <v>0</v>
      </c>
      <c r="D24" s="637">
        <f>Teilnehmerentgelte!D64</f>
        <v>0</v>
      </c>
      <c r="E24" s="637">
        <f>Teilnehmerentgelte!D65</f>
        <v>0</v>
      </c>
      <c r="F24" s="637">
        <f>Teilnehmerentgelte!D66</f>
        <v>0</v>
      </c>
    </row>
    <row r="25" spans="1:6" s="88" customFormat="1" x14ac:dyDescent="0.2">
      <c r="A25" s="949" t="s">
        <v>74</v>
      </c>
      <c r="B25" s="950"/>
      <c r="C25" s="951"/>
      <c r="D25" s="951"/>
      <c r="E25" s="951"/>
      <c r="F25" s="882">
        <f>SUM(B24:F24)</f>
        <v>0</v>
      </c>
    </row>
    <row r="26" spans="1:6" s="88" customFormat="1" x14ac:dyDescent="0.2">
      <c r="A26" s="172"/>
      <c r="B26" s="162"/>
      <c r="C26" s="162"/>
      <c r="D26" s="162"/>
      <c r="E26" s="162"/>
      <c r="F26" s="355"/>
    </row>
    <row r="27" spans="1:6" s="88" customFormat="1" x14ac:dyDescent="0.2">
      <c r="A27" s="1265" t="s">
        <v>136</v>
      </c>
      <c r="B27" s="1266"/>
      <c r="C27" s="1266"/>
      <c r="D27" s="1266"/>
      <c r="E27" s="1266"/>
      <c r="F27" s="946">
        <f>F12+F17+F25</f>
        <v>0</v>
      </c>
    </row>
    <row r="28" spans="1:6" s="88" customFormat="1" x14ac:dyDescent="0.2">
      <c r="A28" s="617"/>
      <c r="B28" s="618"/>
      <c r="C28" s="618"/>
      <c r="D28" s="618"/>
      <c r="E28" s="618"/>
      <c r="F28" s="619"/>
    </row>
  </sheetData>
  <sheetProtection algorithmName="SHA-512" hashValue="UGebkD4vq1rfPHx8XkSMF/ga1AP7YY2TRp88bFpt+XtcIxbQd/S0Z/pAzB8Dn9nXIxsfnmAmIe0UnVWUZaM9hQ==" saltValue="US4tGq3fgEHd0O5mm0y7tA==" spinCount="100000" sheet="1" objects="1" scenarios="1" selectLockedCells="1"/>
  <customSheetViews>
    <customSheetView guid="{9817DB13-5BDB-4286-B303-C4A24851C53E}" showPageBreaks="1" printArea="1" showRuler="0" topLeftCell="A90">
      <selection activeCell="F111" sqref="F111"/>
      <rowBreaks count="1" manualBreakCount="1">
        <brk id="52" max="9" man="1"/>
      </rowBreaks>
      <pageMargins left="0.78740157499999996" right="0.78740157499999996" top="0.984251969" bottom="0.984251969" header="0.4921259845" footer="0.4921259845"/>
      <pageSetup paperSize="9" scale="79" orientation="portrait" r:id="rId1"/>
      <headerFooter alignWithMargins="0">
        <oddHeader>&amp;L© Lawaetz-Stiftung</oddHeader>
        <oddFooter>&amp;RSeite &amp;P von &amp;N &amp;D</oddFooter>
      </headerFooter>
    </customSheetView>
    <customSheetView guid="{42373C1E-3EF2-4D78-899B-97EC19D6D4F8}" showPageBreaks="1" printArea="1" view="pageLayout">
      <selection activeCell="J9" sqref="J9"/>
      <pageMargins left="0.78740157480314965" right="0.78740157480314965" top="0.98425196850393704" bottom="0.98425196850393704" header="0.51181102362204722" footer="0.51181102362204722"/>
      <pageSetup paperSize="9" scale="79" orientation="portrait" r:id="rId2"/>
      <headerFooter alignWithMargins="0">
        <oddHeader>&amp;L&amp;8© Behörde für Arbeit, Soziales, Familie und Integration</oddHeader>
        <oddFooter>&amp;L&amp;9Finanzierung Bund&amp;C&amp;9&amp;P&amp;R&amp;9Version 16.10.2013</oddFooter>
      </headerFooter>
    </customSheetView>
  </customSheetViews>
  <mergeCells count="6">
    <mergeCell ref="A4:F4"/>
    <mergeCell ref="A7:F7"/>
    <mergeCell ref="A20:F20"/>
    <mergeCell ref="A27:E27"/>
    <mergeCell ref="E1:F1"/>
    <mergeCell ref="A3:F3"/>
  </mergeCells>
  <phoneticPr fontId="0" type="noConversion"/>
  <pageMargins left="0.7" right="0.7" top="0.75" bottom="0.75" header="0.3" footer="0.3"/>
  <pageSetup paperSize="9" scale="96" fitToHeight="0" orientation="portrait" r:id="rId3"/>
  <headerFooter alignWithMargins="0">
    <oddFooter>&amp;L&amp;9Antrag auf Projektförderung aus Mitteln der
ESF-Förderperiode 2021-2027&amp;C&amp;9Seite &amp;P von &amp;N&amp;R&amp;9Version 0423</oddFooter>
  </headerFooter>
  <rowBreaks count="1" manualBreakCount="1">
    <brk id="28" max="16383" man="1"/>
  </rowBreaks>
  <ignoredErrors>
    <ignoredError sqref="B16:F1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9" tint="0.39997558519241921"/>
    <pageSetUpPr fitToPage="1"/>
  </sheetPr>
  <dimension ref="A1:F103"/>
  <sheetViews>
    <sheetView showGridLines="0" showRowColHeaders="0" showRuler="0" view="pageLayout" zoomScaleNormal="85" workbookViewId="0">
      <selection activeCell="B9" sqref="B9"/>
    </sheetView>
  </sheetViews>
  <sheetFormatPr baseColWidth="10" defaultColWidth="6.28515625" defaultRowHeight="12.75" x14ac:dyDescent="0.2"/>
  <cols>
    <col min="1" max="6" width="13.85546875" style="437" customWidth="1"/>
    <col min="7" max="16384" width="6.28515625" style="437"/>
  </cols>
  <sheetData>
    <row r="1" spans="1:6" x14ac:dyDescent="0.2">
      <c r="A1" s="173" t="s">
        <v>120</v>
      </c>
      <c r="B1" s="195"/>
      <c r="C1" s="196"/>
      <c r="D1" s="196"/>
      <c r="E1" s="196"/>
      <c r="F1" s="601" t="s">
        <v>169</v>
      </c>
    </row>
    <row r="2" spans="1:6" x14ac:dyDescent="0.2">
      <c r="A2" s="230"/>
      <c r="B2" s="262"/>
      <c r="C2" s="441"/>
      <c r="D2" s="262"/>
      <c r="E2" s="262"/>
      <c r="F2" s="401"/>
    </row>
    <row r="3" spans="1:6" ht="15.75" x14ac:dyDescent="0.2">
      <c r="A3" s="1190" t="s">
        <v>37</v>
      </c>
      <c r="B3" s="1191"/>
      <c r="C3" s="1191"/>
      <c r="D3" s="1191"/>
      <c r="E3" s="1191"/>
      <c r="F3" s="1192"/>
    </row>
    <row r="4" spans="1:6" x14ac:dyDescent="0.2">
      <c r="A4" s="230"/>
      <c r="B4" s="262"/>
      <c r="C4" s="441"/>
      <c r="D4" s="262"/>
      <c r="E4" s="262"/>
      <c r="F4" s="401"/>
    </row>
    <row r="5" spans="1:6" x14ac:dyDescent="0.2">
      <c r="A5" s="1104" t="s">
        <v>200</v>
      </c>
      <c r="B5" s="1105"/>
      <c r="C5" s="1105"/>
      <c r="D5" s="1105"/>
      <c r="E5" s="1105"/>
      <c r="F5" s="1198"/>
    </row>
    <row r="6" spans="1:6" x14ac:dyDescent="0.2">
      <c r="A6" s="445"/>
      <c r="B6" s="418"/>
      <c r="C6" s="446"/>
      <c r="D6" s="262"/>
      <c r="E6" s="262"/>
      <c r="F6" s="401"/>
    </row>
    <row r="7" spans="1:6" x14ac:dyDescent="0.2">
      <c r="A7" s="620" t="s">
        <v>140</v>
      </c>
      <c r="B7" s="210"/>
      <c r="C7" s="210"/>
      <c r="D7" s="210"/>
      <c r="E7" s="210"/>
      <c r="F7" s="440"/>
    </row>
    <row r="8" spans="1:6" x14ac:dyDescent="0.2">
      <c r="A8" s="647" t="s">
        <v>18</v>
      </c>
      <c r="B8" s="648">
        <f>Beginn</f>
        <v>44927</v>
      </c>
      <c r="C8" s="649">
        <f>B8+366</f>
        <v>45293</v>
      </c>
      <c r="D8" s="649">
        <f>C8+366</f>
        <v>45659</v>
      </c>
      <c r="E8" s="650">
        <f>D8+366</f>
        <v>46025</v>
      </c>
      <c r="F8" s="650">
        <f>E8+366</f>
        <v>46391</v>
      </c>
    </row>
    <row r="9" spans="1:6" x14ac:dyDescent="0.2">
      <c r="A9" s="665" t="s">
        <v>29</v>
      </c>
      <c r="B9" s="419">
        <v>0</v>
      </c>
      <c r="C9" s="419">
        <v>0</v>
      </c>
      <c r="D9" s="419">
        <v>0</v>
      </c>
      <c r="E9" s="419">
        <v>0</v>
      </c>
      <c r="F9" s="419">
        <v>0</v>
      </c>
    </row>
    <row r="10" spans="1:6" x14ac:dyDescent="0.2">
      <c r="A10" s="528" t="s">
        <v>3</v>
      </c>
      <c r="B10" s="669" t="s">
        <v>126</v>
      </c>
      <c r="C10" s="668"/>
      <c r="D10" s="668"/>
      <c r="E10" s="668"/>
      <c r="F10" s="515">
        <f>SUM(B9:F9)</f>
        <v>0</v>
      </c>
    </row>
    <row r="11" spans="1:6" x14ac:dyDescent="0.2">
      <c r="A11" s="447"/>
      <c r="B11" s="298"/>
      <c r="C11" s="184"/>
      <c r="D11" s="298"/>
      <c r="E11" s="298"/>
      <c r="F11" s="449"/>
    </row>
    <row r="12" spans="1:6" ht="13.5" customHeight="1" x14ac:dyDescent="0.2">
      <c r="A12" s="620" t="s">
        <v>141</v>
      </c>
      <c r="B12" s="210"/>
      <c r="C12" s="210"/>
      <c r="D12" s="210"/>
      <c r="E12" s="210"/>
      <c r="F12" s="440"/>
    </row>
    <row r="13" spans="1:6" x14ac:dyDescent="0.2">
      <c r="A13" s="657" t="s">
        <v>18</v>
      </c>
      <c r="B13" s="648">
        <f>Beginn</f>
        <v>44927</v>
      </c>
      <c r="C13" s="649">
        <f>B13+366</f>
        <v>45293</v>
      </c>
      <c r="D13" s="666">
        <f>C13+366</f>
        <v>45659</v>
      </c>
      <c r="E13" s="649">
        <f>D13+366</f>
        <v>46025</v>
      </c>
      <c r="F13" s="649">
        <f>E13+366</f>
        <v>46391</v>
      </c>
    </row>
    <row r="14" spans="1:6" x14ac:dyDescent="0.2">
      <c r="A14" s="665" t="s">
        <v>29</v>
      </c>
      <c r="B14" s="419">
        <v>0</v>
      </c>
      <c r="C14" s="419">
        <v>0</v>
      </c>
      <c r="D14" s="419">
        <v>0</v>
      </c>
      <c r="E14" s="419">
        <v>0</v>
      </c>
      <c r="F14" s="419">
        <v>0</v>
      </c>
    </row>
    <row r="15" spans="1:6" x14ac:dyDescent="0.2">
      <c r="A15" s="528" t="s">
        <v>3</v>
      </c>
      <c r="B15" s="669" t="s">
        <v>108</v>
      </c>
      <c r="C15" s="668"/>
      <c r="D15" s="668"/>
      <c r="E15" s="668"/>
      <c r="F15" s="515">
        <f>SUM(B14:F14)</f>
        <v>0</v>
      </c>
    </row>
    <row r="16" spans="1:6" x14ac:dyDescent="0.2">
      <c r="A16" s="447"/>
      <c r="B16" s="298"/>
      <c r="C16" s="184"/>
      <c r="D16" s="298"/>
      <c r="E16" s="298"/>
      <c r="F16" s="449"/>
    </row>
    <row r="17" spans="1:6" x14ac:dyDescent="0.2">
      <c r="A17" s="620" t="s">
        <v>146</v>
      </c>
      <c r="B17" s="210"/>
      <c r="C17" s="210"/>
      <c r="D17" s="210"/>
      <c r="E17" s="210"/>
      <c r="F17" s="440"/>
    </row>
    <row r="18" spans="1:6" x14ac:dyDescent="0.2">
      <c r="A18" s="647" t="s">
        <v>18</v>
      </c>
      <c r="B18" s="648">
        <f>Beginn</f>
        <v>44927</v>
      </c>
      <c r="C18" s="649">
        <f>B18+366</f>
        <v>45293</v>
      </c>
      <c r="D18" s="666">
        <f>C18+366</f>
        <v>45659</v>
      </c>
      <c r="E18" s="649">
        <f>D18+366</f>
        <v>46025</v>
      </c>
      <c r="F18" s="649">
        <f>E18+366</f>
        <v>46391</v>
      </c>
    </row>
    <row r="19" spans="1:6" x14ac:dyDescent="0.2">
      <c r="A19" s="665" t="s">
        <v>29</v>
      </c>
      <c r="B19" s="419">
        <v>0</v>
      </c>
      <c r="C19" s="419">
        <v>0</v>
      </c>
      <c r="D19" s="419">
        <v>0</v>
      </c>
      <c r="E19" s="419">
        <v>0</v>
      </c>
      <c r="F19" s="419">
        <v>0</v>
      </c>
    </row>
    <row r="20" spans="1:6" x14ac:dyDescent="0.2">
      <c r="A20" s="528" t="s">
        <v>3</v>
      </c>
      <c r="B20" s="529" t="s">
        <v>286</v>
      </c>
      <c r="C20" s="668"/>
      <c r="D20" s="668"/>
      <c r="E20" s="668"/>
      <c r="F20" s="515">
        <f>SUM(B19:F19)</f>
        <v>0</v>
      </c>
    </row>
    <row r="21" spans="1:6" x14ac:dyDescent="0.2">
      <c r="A21" s="414"/>
      <c r="B21" s="262"/>
      <c r="C21" s="262"/>
      <c r="D21" s="262"/>
      <c r="E21" s="262"/>
      <c r="F21" s="401"/>
    </row>
    <row r="22" spans="1:6" x14ac:dyDescent="0.2">
      <c r="A22" s="438" t="s">
        <v>142</v>
      </c>
      <c r="B22" s="439"/>
      <c r="C22" s="439"/>
      <c r="D22" s="439"/>
      <c r="E22" s="210"/>
      <c r="F22" s="440"/>
    </row>
    <row r="23" spans="1:6" x14ac:dyDescent="0.2">
      <c r="A23" s="657" t="s">
        <v>18</v>
      </c>
      <c r="B23" s="648">
        <f>Beginn</f>
        <v>44927</v>
      </c>
      <c r="C23" s="649">
        <f>B23+366</f>
        <v>45293</v>
      </c>
      <c r="D23" s="666">
        <f>C23+366</f>
        <v>45659</v>
      </c>
      <c r="E23" s="649">
        <f>D23+366</f>
        <v>46025</v>
      </c>
      <c r="F23" s="649">
        <f>E23+366</f>
        <v>46391</v>
      </c>
    </row>
    <row r="24" spans="1:6" x14ac:dyDescent="0.2">
      <c r="A24" s="665" t="s">
        <v>29</v>
      </c>
      <c r="B24" s="419">
        <v>0</v>
      </c>
      <c r="C24" s="419">
        <v>0</v>
      </c>
      <c r="D24" s="419">
        <v>0</v>
      </c>
      <c r="E24" s="419">
        <v>0</v>
      </c>
      <c r="F24" s="419">
        <v>0</v>
      </c>
    </row>
    <row r="25" spans="1:6" x14ac:dyDescent="0.2">
      <c r="A25" s="528" t="s">
        <v>3</v>
      </c>
      <c r="B25" s="529" t="s">
        <v>143</v>
      </c>
      <c r="C25" s="668"/>
      <c r="D25" s="668"/>
      <c r="E25" s="668"/>
      <c r="F25" s="515">
        <f>SUM(B24:F24)</f>
        <v>0</v>
      </c>
    </row>
    <row r="26" spans="1:6" ht="12" customHeight="1" x14ac:dyDescent="0.2">
      <c r="A26" s="230"/>
      <c r="B26" s="262"/>
      <c r="C26" s="441"/>
      <c r="D26" s="262"/>
      <c r="E26" s="262"/>
      <c r="F26" s="401"/>
    </row>
    <row r="27" spans="1:6" x14ac:dyDescent="0.2">
      <c r="A27" s="438" t="s">
        <v>144</v>
      </c>
      <c r="B27" s="439"/>
      <c r="C27" s="439"/>
      <c r="D27" s="439"/>
      <c r="E27" s="210"/>
      <c r="F27" s="440"/>
    </row>
    <row r="28" spans="1:6" x14ac:dyDescent="0.2">
      <c r="A28" s="657" t="s">
        <v>18</v>
      </c>
      <c r="B28" s="648">
        <f>Beginn</f>
        <v>44927</v>
      </c>
      <c r="C28" s="649">
        <f>B28+366</f>
        <v>45293</v>
      </c>
      <c r="D28" s="666">
        <f>C28+366</f>
        <v>45659</v>
      </c>
      <c r="E28" s="649">
        <f>D28+366</f>
        <v>46025</v>
      </c>
      <c r="F28" s="649">
        <f>E28+366</f>
        <v>46391</v>
      </c>
    </row>
    <row r="29" spans="1:6" x14ac:dyDescent="0.2">
      <c r="A29" s="665" t="s">
        <v>29</v>
      </c>
      <c r="B29" s="419">
        <v>0</v>
      </c>
      <c r="C29" s="419">
        <v>0</v>
      </c>
      <c r="D29" s="419">
        <v>0</v>
      </c>
      <c r="E29" s="419">
        <v>0</v>
      </c>
      <c r="F29" s="419">
        <v>0</v>
      </c>
    </row>
    <row r="30" spans="1:6" x14ac:dyDescent="0.2">
      <c r="A30" s="442" t="s">
        <v>198</v>
      </c>
      <c r="B30" s="443"/>
      <c r="C30" s="443"/>
      <c r="D30" s="443"/>
      <c r="E30" s="444"/>
      <c r="F30" s="452"/>
    </row>
    <row r="31" spans="1:6" x14ac:dyDescent="0.2">
      <c r="A31" s="657" t="s">
        <v>18</v>
      </c>
      <c r="B31" s="648">
        <f>Beginn</f>
        <v>44927</v>
      </c>
      <c r="C31" s="649">
        <f>B31+366</f>
        <v>45293</v>
      </c>
      <c r="D31" s="666">
        <f>C31+366</f>
        <v>45659</v>
      </c>
      <c r="E31" s="649">
        <f>D31+366</f>
        <v>46025</v>
      </c>
      <c r="F31" s="649">
        <f>E31+366</f>
        <v>46391</v>
      </c>
    </row>
    <row r="32" spans="1:6" x14ac:dyDescent="0.2">
      <c r="A32" s="665" t="s">
        <v>29</v>
      </c>
      <c r="B32" s="419">
        <v>0</v>
      </c>
      <c r="C32" s="419">
        <v>0</v>
      </c>
      <c r="D32" s="419">
        <v>0</v>
      </c>
      <c r="E32" s="419">
        <v>0</v>
      </c>
      <c r="F32" s="419">
        <v>0</v>
      </c>
    </row>
    <row r="33" spans="1:6" x14ac:dyDescent="0.2">
      <c r="A33" s="528" t="s">
        <v>3</v>
      </c>
      <c r="B33" s="529" t="s">
        <v>320</v>
      </c>
      <c r="C33" s="668"/>
      <c r="D33" s="668"/>
      <c r="E33" s="668"/>
      <c r="F33" s="515">
        <f>SUM(B29:F29)+SUM(B32:F32)</f>
        <v>0</v>
      </c>
    </row>
    <row r="34" spans="1:6" x14ac:dyDescent="0.2">
      <c r="A34" s="448"/>
      <c r="B34" s="298"/>
      <c r="C34" s="298"/>
      <c r="D34" s="298"/>
      <c r="E34" s="298"/>
      <c r="F34" s="449"/>
    </row>
    <row r="35" spans="1:6" x14ac:dyDescent="0.2">
      <c r="A35" s="438" t="s">
        <v>147</v>
      </c>
      <c r="B35" s="439"/>
      <c r="C35" s="439"/>
      <c r="D35" s="439"/>
      <c r="E35" s="210"/>
      <c r="F35" s="440"/>
    </row>
    <row r="36" spans="1:6" x14ac:dyDescent="0.2">
      <c r="A36" s="657" t="s">
        <v>18</v>
      </c>
      <c r="B36" s="648">
        <f>Beginn</f>
        <v>44927</v>
      </c>
      <c r="C36" s="649">
        <f>B36+366</f>
        <v>45293</v>
      </c>
      <c r="D36" s="666">
        <f>C36+366</f>
        <v>45659</v>
      </c>
      <c r="E36" s="649">
        <f>D36+366</f>
        <v>46025</v>
      </c>
      <c r="F36" s="649">
        <f>E36+366</f>
        <v>46391</v>
      </c>
    </row>
    <row r="37" spans="1:6" x14ac:dyDescent="0.2">
      <c r="A37" s="665" t="s">
        <v>29</v>
      </c>
      <c r="B37" s="419">
        <v>0</v>
      </c>
      <c r="C37" s="419">
        <v>0</v>
      </c>
      <c r="D37" s="419">
        <v>0</v>
      </c>
      <c r="E37" s="419">
        <v>0</v>
      </c>
      <c r="F37" s="419">
        <v>0</v>
      </c>
    </row>
    <row r="38" spans="1:6" x14ac:dyDescent="0.2">
      <c r="A38" s="528" t="s">
        <v>3</v>
      </c>
      <c r="B38" s="529" t="s">
        <v>111</v>
      </c>
      <c r="C38" s="668"/>
      <c r="D38" s="668"/>
      <c r="E38" s="668"/>
      <c r="F38" s="515">
        <f>SUM(B37:F37)</f>
        <v>0</v>
      </c>
    </row>
    <row r="39" spans="1:6" x14ac:dyDescent="0.2">
      <c r="A39" s="447"/>
      <c r="B39" s="298"/>
      <c r="C39" s="184"/>
      <c r="D39" s="298"/>
      <c r="E39" s="298"/>
      <c r="F39" s="449"/>
    </row>
    <row r="40" spans="1:6" x14ac:dyDescent="0.2">
      <c r="A40" s="438" t="s">
        <v>145</v>
      </c>
      <c r="B40" s="439"/>
      <c r="C40" s="439"/>
      <c r="D40" s="439"/>
      <c r="E40" s="210"/>
      <c r="F40" s="440"/>
    </row>
    <row r="41" spans="1:6" x14ac:dyDescent="0.2">
      <c r="A41" s="657" t="s">
        <v>18</v>
      </c>
      <c r="B41" s="648">
        <f>Beginn</f>
        <v>44927</v>
      </c>
      <c r="C41" s="649">
        <f>B41+366</f>
        <v>45293</v>
      </c>
      <c r="D41" s="666">
        <f>C41+366</f>
        <v>45659</v>
      </c>
      <c r="E41" s="649">
        <f>D41+366</f>
        <v>46025</v>
      </c>
      <c r="F41" s="649">
        <f>E41+366</f>
        <v>46391</v>
      </c>
    </row>
    <row r="42" spans="1:6" x14ac:dyDescent="0.2">
      <c r="A42" s="665" t="s">
        <v>29</v>
      </c>
      <c r="B42" s="419">
        <v>0</v>
      </c>
      <c r="C42" s="419">
        <v>0</v>
      </c>
      <c r="D42" s="419">
        <v>0</v>
      </c>
      <c r="E42" s="419">
        <v>0</v>
      </c>
      <c r="F42" s="419">
        <v>0</v>
      </c>
    </row>
    <row r="43" spans="1:6" x14ac:dyDescent="0.2">
      <c r="A43" s="528" t="s">
        <v>3</v>
      </c>
      <c r="B43" s="529" t="s">
        <v>148</v>
      </c>
      <c r="C43" s="668"/>
      <c r="D43" s="668"/>
      <c r="E43" s="668"/>
      <c r="F43" s="515">
        <f>SUM(B42:F42)</f>
        <v>0</v>
      </c>
    </row>
    <row r="44" spans="1:6" x14ac:dyDescent="0.2">
      <c r="A44" s="447"/>
      <c r="B44" s="298"/>
      <c r="C44" s="184"/>
      <c r="D44" s="298"/>
      <c r="E44" s="298"/>
      <c r="F44" s="449"/>
    </row>
    <row r="45" spans="1:6" x14ac:dyDescent="0.2">
      <c r="A45" s="438" t="s">
        <v>149</v>
      </c>
      <c r="B45" s="439"/>
      <c r="C45" s="439"/>
      <c r="D45" s="439"/>
      <c r="E45" s="210"/>
      <c r="F45" s="440"/>
    </row>
    <row r="46" spans="1:6" x14ac:dyDescent="0.2">
      <c r="A46" s="657" t="s">
        <v>18</v>
      </c>
      <c r="B46" s="648">
        <f>Beginn</f>
        <v>44927</v>
      </c>
      <c r="C46" s="649">
        <f>B46+366</f>
        <v>45293</v>
      </c>
      <c r="D46" s="666">
        <f>C46+366</f>
        <v>45659</v>
      </c>
      <c r="E46" s="649">
        <f>D46+366</f>
        <v>46025</v>
      </c>
      <c r="F46" s="649">
        <f>E46+366</f>
        <v>46391</v>
      </c>
    </row>
    <row r="47" spans="1:6" x14ac:dyDescent="0.2">
      <c r="A47" s="665" t="s">
        <v>29</v>
      </c>
      <c r="B47" s="419">
        <v>0</v>
      </c>
      <c r="C47" s="419">
        <v>0</v>
      </c>
      <c r="D47" s="419">
        <v>0</v>
      </c>
      <c r="E47" s="419">
        <v>0</v>
      </c>
      <c r="F47" s="419">
        <v>0</v>
      </c>
    </row>
    <row r="48" spans="1:6" x14ac:dyDescent="0.2">
      <c r="A48" s="528" t="s">
        <v>3</v>
      </c>
      <c r="B48" s="529" t="s">
        <v>150</v>
      </c>
      <c r="C48" s="668"/>
      <c r="D48" s="668"/>
      <c r="E48" s="668"/>
      <c r="F48" s="515">
        <f>SUM(B47:F47)</f>
        <v>0</v>
      </c>
    </row>
    <row r="49" spans="1:6" x14ac:dyDescent="0.2">
      <c r="A49" s="447"/>
      <c r="B49" s="247"/>
      <c r="C49" s="248"/>
      <c r="D49" s="247"/>
      <c r="E49" s="247"/>
      <c r="F49" s="534"/>
    </row>
    <row r="50" spans="1:6" x14ac:dyDescent="0.2">
      <c r="A50" s="438" t="s">
        <v>151</v>
      </c>
      <c r="B50" s="439"/>
      <c r="C50" s="439"/>
      <c r="D50" s="439"/>
      <c r="E50" s="210"/>
      <c r="F50" s="440"/>
    </row>
    <row r="51" spans="1:6" x14ac:dyDescent="0.2">
      <c r="A51" s="657" t="s">
        <v>18</v>
      </c>
      <c r="B51" s="648">
        <f>Beginn</f>
        <v>44927</v>
      </c>
      <c r="C51" s="649">
        <f>B51+366</f>
        <v>45293</v>
      </c>
      <c r="D51" s="666">
        <f>C51+366</f>
        <v>45659</v>
      </c>
      <c r="E51" s="649">
        <f>D51+366</f>
        <v>46025</v>
      </c>
      <c r="F51" s="649">
        <f>E51+366</f>
        <v>46391</v>
      </c>
    </row>
    <row r="52" spans="1:6" x14ac:dyDescent="0.2">
      <c r="A52" s="665" t="s">
        <v>29</v>
      </c>
      <c r="B52" s="667">
        <v>0</v>
      </c>
      <c r="C52" s="667">
        <v>0</v>
      </c>
      <c r="D52" s="667">
        <v>0</v>
      </c>
      <c r="E52" s="667">
        <v>0</v>
      </c>
      <c r="F52" s="667">
        <v>0</v>
      </c>
    </row>
    <row r="53" spans="1:6" x14ac:dyDescent="0.2">
      <c r="A53" s="528" t="s">
        <v>3</v>
      </c>
      <c r="B53" s="529" t="s">
        <v>285</v>
      </c>
      <c r="C53" s="668"/>
      <c r="D53" s="668"/>
      <c r="E53" s="668"/>
      <c r="F53" s="515">
        <f>SUM(B52:F52)</f>
        <v>0</v>
      </c>
    </row>
    <row r="54" spans="1:6" x14ac:dyDescent="0.2">
      <c r="A54" s="450"/>
      <c r="B54" s="101"/>
      <c r="C54" s="101"/>
      <c r="D54" s="101"/>
      <c r="E54" s="101"/>
      <c r="F54" s="451"/>
    </row>
    <row r="55" spans="1:6" x14ac:dyDescent="0.2">
      <c r="A55" s="438" t="s">
        <v>152</v>
      </c>
      <c r="B55" s="439"/>
      <c r="C55" s="439"/>
      <c r="D55" s="439"/>
      <c r="E55" s="210"/>
      <c r="F55" s="440"/>
    </row>
    <row r="56" spans="1:6" x14ac:dyDescent="0.2">
      <c r="A56" s="657" t="s">
        <v>18</v>
      </c>
      <c r="B56" s="776">
        <f>Beginn</f>
        <v>44927</v>
      </c>
      <c r="C56" s="649">
        <f>B56+366</f>
        <v>45293</v>
      </c>
      <c r="D56" s="666">
        <f>C56+366</f>
        <v>45659</v>
      </c>
      <c r="E56" s="649">
        <f>D56+366</f>
        <v>46025</v>
      </c>
      <c r="F56" s="649">
        <f>E56+366</f>
        <v>46391</v>
      </c>
    </row>
    <row r="57" spans="1:6" x14ac:dyDescent="0.2">
      <c r="A57" s="665" t="s">
        <v>29</v>
      </c>
      <c r="B57" s="419">
        <v>0</v>
      </c>
      <c r="C57" s="419">
        <v>0</v>
      </c>
      <c r="D57" s="419">
        <v>0</v>
      </c>
      <c r="E57" s="419">
        <v>0</v>
      </c>
      <c r="F57" s="419">
        <v>0</v>
      </c>
    </row>
    <row r="58" spans="1:6" x14ac:dyDescent="0.2">
      <c r="A58" s="528" t="s">
        <v>3</v>
      </c>
      <c r="B58" s="529" t="s">
        <v>287</v>
      </c>
      <c r="C58" s="668"/>
      <c r="D58" s="668"/>
      <c r="E58" s="668"/>
      <c r="F58" s="515">
        <f>SUM(B57:F57)</f>
        <v>0</v>
      </c>
    </row>
    <row r="59" spans="1:6" x14ac:dyDescent="0.2">
      <c r="A59" s="173"/>
      <c r="B59" s="195"/>
      <c r="C59" s="196"/>
      <c r="D59" s="196"/>
      <c r="E59" s="196"/>
      <c r="F59" s="601" t="s">
        <v>170</v>
      </c>
    </row>
    <row r="60" spans="1:6" x14ac:dyDescent="0.2">
      <c r="A60" s="438" t="s">
        <v>153</v>
      </c>
      <c r="B60" s="439"/>
      <c r="C60" s="439"/>
      <c r="D60" s="439"/>
      <c r="E60" s="210"/>
      <c r="F60" s="440"/>
    </row>
    <row r="61" spans="1:6" x14ac:dyDescent="0.2">
      <c r="A61" s="657" t="s">
        <v>18</v>
      </c>
      <c r="B61" s="648">
        <f>Beginn</f>
        <v>44927</v>
      </c>
      <c r="C61" s="649">
        <f>B61+366</f>
        <v>45293</v>
      </c>
      <c r="D61" s="666">
        <f>C61+366</f>
        <v>45659</v>
      </c>
      <c r="E61" s="649">
        <f>D61+366</f>
        <v>46025</v>
      </c>
      <c r="F61" s="649">
        <f>E61+366</f>
        <v>46391</v>
      </c>
    </row>
    <row r="62" spans="1:6" x14ac:dyDescent="0.2">
      <c r="A62" s="665" t="s">
        <v>29</v>
      </c>
      <c r="B62" s="419">
        <v>0</v>
      </c>
      <c r="C62" s="419">
        <v>0</v>
      </c>
      <c r="D62" s="419">
        <v>0</v>
      </c>
      <c r="E62" s="419">
        <v>0</v>
      </c>
      <c r="F62" s="419">
        <v>0</v>
      </c>
    </row>
    <row r="63" spans="1:6" x14ac:dyDescent="0.2">
      <c r="A63" s="528" t="s">
        <v>3</v>
      </c>
      <c r="B63" s="529" t="s">
        <v>113</v>
      </c>
      <c r="C63" s="668"/>
      <c r="D63" s="668"/>
      <c r="E63" s="668"/>
      <c r="F63" s="515">
        <f>SUM(B62:F62)</f>
        <v>0</v>
      </c>
    </row>
    <row r="64" spans="1:6" x14ac:dyDescent="0.2">
      <c r="A64" s="450"/>
      <c r="B64" s="101"/>
      <c r="C64" s="101"/>
      <c r="D64" s="101"/>
      <c r="E64" s="101"/>
      <c r="F64" s="451"/>
    </row>
    <row r="65" spans="1:6" x14ac:dyDescent="0.2">
      <c r="A65" s="438" t="s">
        <v>154</v>
      </c>
      <c r="B65" s="439"/>
      <c r="C65" s="439"/>
      <c r="D65" s="439"/>
      <c r="E65" s="210"/>
      <c r="F65" s="440"/>
    </row>
    <row r="66" spans="1:6" x14ac:dyDescent="0.2">
      <c r="A66" s="657" t="s">
        <v>18</v>
      </c>
      <c r="B66" s="648">
        <f>Beginn</f>
        <v>44927</v>
      </c>
      <c r="C66" s="649">
        <f>B66+366</f>
        <v>45293</v>
      </c>
      <c r="D66" s="666">
        <f>C66+366</f>
        <v>45659</v>
      </c>
      <c r="E66" s="649">
        <f>D66+366</f>
        <v>46025</v>
      </c>
      <c r="F66" s="649">
        <f>E66+366</f>
        <v>46391</v>
      </c>
    </row>
    <row r="67" spans="1:6" x14ac:dyDescent="0.2">
      <c r="A67" s="665" t="s">
        <v>29</v>
      </c>
      <c r="B67" s="419">
        <v>0</v>
      </c>
      <c r="C67" s="419">
        <v>0</v>
      </c>
      <c r="D67" s="419">
        <v>0</v>
      </c>
      <c r="E67" s="419">
        <v>0</v>
      </c>
      <c r="F67" s="419">
        <v>0</v>
      </c>
    </row>
    <row r="68" spans="1:6" x14ac:dyDescent="0.2">
      <c r="A68" s="528" t="s">
        <v>3</v>
      </c>
      <c r="B68" s="529" t="s">
        <v>112</v>
      </c>
      <c r="C68" s="668"/>
      <c r="D68" s="668"/>
      <c r="E68" s="668"/>
      <c r="F68" s="515">
        <f>SUM(B67:F67)</f>
        <v>0</v>
      </c>
    </row>
    <row r="69" spans="1:6" x14ac:dyDescent="0.2">
      <c r="A69" s="526"/>
      <c r="B69" s="527"/>
      <c r="C69" s="202"/>
      <c r="D69" s="202"/>
      <c r="E69" s="202"/>
      <c r="F69" s="535"/>
    </row>
    <row r="70" spans="1:6" x14ac:dyDescent="0.2">
      <c r="A70" s="438" t="s">
        <v>72</v>
      </c>
      <c r="B70" s="439"/>
      <c r="C70" s="439"/>
      <c r="D70" s="439"/>
      <c r="E70" s="210"/>
      <c r="F70" s="440"/>
    </row>
    <row r="71" spans="1:6" x14ac:dyDescent="0.2">
      <c r="A71" s="442" t="s">
        <v>155</v>
      </c>
      <c r="B71" s="443"/>
      <c r="C71" s="443"/>
      <c r="D71" s="443"/>
      <c r="E71" s="444"/>
      <c r="F71" s="452"/>
    </row>
    <row r="72" spans="1:6" x14ac:dyDescent="0.2">
      <c r="A72" s="657" t="s">
        <v>18</v>
      </c>
      <c r="B72" s="648">
        <f>Beginn</f>
        <v>44927</v>
      </c>
      <c r="C72" s="649">
        <f>B72+366</f>
        <v>45293</v>
      </c>
      <c r="D72" s="666">
        <f>C72+366</f>
        <v>45659</v>
      </c>
      <c r="E72" s="649">
        <f>D72+366</f>
        <v>46025</v>
      </c>
      <c r="F72" s="649">
        <f>E72+366</f>
        <v>46391</v>
      </c>
    </row>
    <row r="73" spans="1:6" x14ac:dyDescent="0.2">
      <c r="A73" s="665" t="s">
        <v>29</v>
      </c>
      <c r="B73" s="419">
        <v>0</v>
      </c>
      <c r="C73" s="419">
        <v>0</v>
      </c>
      <c r="D73" s="419">
        <v>0</v>
      </c>
      <c r="E73" s="419">
        <v>0</v>
      </c>
      <c r="F73" s="419">
        <v>0</v>
      </c>
    </row>
    <row r="74" spans="1:6" x14ac:dyDescent="0.2">
      <c r="A74" s="761" t="s">
        <v>3</v>
      </c>
      <c r="B74" s="762" t="s">
        <v>156</v>
      </c>
      <c r="C74" s="750"/>
      <c r="D74" s="750"/>
      <c r="E74" s="750"/>
      <c r="F74" s="763">
        <f>SUM(B73:F73)</f>
        <v>0</v>
      </c>
    </row>
    <row r="75" spans="1:6" x14ac:dyDescent="0.2">
      <c r="A75" s="530" t="s">
        <v>157</v>
      </c>
      <c r="B75" s="531"/>
      <c r="C75" s="531"/>
      <c r="D75" s="531"/>
      <c r="E75" s="532"/>
      <c r="F75" s="533"/>
    </row>
    <row r="76" spans="1:6" x14ac:dyDescent="0.2">
      <c r="A76" s="657" t="s">
        <v>18</v>
      </c>
      <c r="B76" s="648">
        <f>Beginn</f>
        <v>44927</v>
      </c>
      <c r="C76" s="649">
        <f>B76+366</f>
        <v>45293</v>
      </c>
      <c r="D76" s="666">
        <f>C76+366</f>
        <v>45659</v>
      </c>
      <c r="E76" s="649">
        <f>D76+366</f>
        <v>46025</v>
      </c>
      <c r="F76" s="649">
        <f>E76+366</f>
        <v>46391</v>
      </c>
    </row>
    <row r="77" spans="1:6" x14ac:dyDescent="0.2">
      <c r="A77" s="665" t="s">
        <v>29</v>
      </c>
      <c r="B77" s="419">
        <v>0</v>
      </c>
      <c r="C77" s="419">
        <v>0</v>
      </c>
      <c r="D77" s="419">
        <v>0</v>
      </c>
      <c r="E77" s="419">
        <v>0</v>
      </c>
      <c r="F77" s="419">
        <v>0</v>
      </c>
    </row>
    <row r="78" spans="1:6" x14ac:dyDescent="0.2">
      <c r="A78" s="761" t="s">
        <v>3</v>
      </c>
      <c r="B78" s="762" t="s">
        <v>158</v>
      </c>
      <c r="C78" s="750"/>
      <c r="D78" s="750"/>
      <c r="E78" s="750"/>
      <c r="F78" s="763">
        <f>SUM(B77:F77)</f>
        <v>0</v>
      </c>
    </row>
    <row r="79" spans="1:6" x14ac:dyDescent="0.2">
      <c r="A79" s="530" t="s">
        <v>159</v>
      </c>
      <c r="B79" s="531"/>
      <c r="C79" s="531"/>
      <c r="D79" s="531"/>
      <c r="E79" s="532"/>
      <c r="F79" s="533"/>
    </row>
    <row r="80" spans="1:6" x14ac:dyDescent="0.2">
      <c r="A80" s="657" t="s">
        <v>18</v>
      </c>
      <c r="B80" s="648">
        <f>Beginn</f>
        <v>44927</v>
      </c>
      <c r="C80" s="649">
        <f>B80+366</f>
        <v>45293</v>
      </c>
      <c r="D80" s="666">
        <f>C80+366</f>
        <v>45659</v>
      </c>
      <c r="E80" s="649">
        <f>D80+366</f>
        <v>46025</v>
      </c>
      <c r="F80" s="649">
        <f>E80+366</f>
        <v>46391</v>
      </c>
    </row>
    <row r="81" spans="1:6" x14ac:dyDescent="0.2">
      <c r="A81" s="665" t="s">
        <v>29</v>
      </c>
      <c r="B81" s="419">
        <v>0</v>
      </c>
      <c r="C81" s="419">
        <v>0</v>
      </c>
      <c r="D81" s="419">
        <v>0</v>
      </c>
      <c r="E81" s="419">
        <v>0</v>
      </c>
      <c r="F81" s="419">
        <v>0</v>
      </c>
    </row>
    <row r="82" spans="1:6" x14ac:dyDescent="0.2">
      <c r="A82" s="761" t="s">
        <v>3</v>
      </c>
      <c r="B82" s="762" t="s">
        <v>160</v>
      </c>
      <c r="C82" s="750"/>
      <c r="D82" s="750"/>
      <c r="E82" s="750"/>
      <c r="F82" s="763">
        <f>SUM(B81:F81)</f>
        <v>0</v>
      </c>
    </row>
    <row r="83" spans="1:6" x14ac:dyDescent="0.2">
      <c r="A83" s="530" t="s">
        <v>161</v>
      </c>
      <c r="B83" s="531"/>
      <c r="C83" s="531"/>
      <c r="D83" s="531"/>
      <c r="E83" s="532"/>
      <c r="F83" s="533"/>
    </row>
    <row r="84" spans="1:6" x14ac:dyDescent="0.2">
      <c r="A84" s="657" t="s">
        <v>18</v>
      </c>
      <c r="B84" s="648">
        <f>Beginn</f>
        <v>44927</v>
      </c>
      <c r="C84" s="649">
        <f>B84+366</f>
        <v>45293</v>
      </c>
      <c r="D84" s="666">
        <f>C84+366</f>
        <v>45659</v>
      </c>
      <c r="E84" s="649">
        <f>D84+366</f>
        <v>46025</v>
      </c>
      <c r="F84" s="649">
        <f>E84+366</f>
        <v>46391</v>
      </c>
    </row>
    <row r="85" spans="1:6" x14ac:dyDescent="0.2">
      <c r="A85" s="665" t="s">
        <v>29</v>
      </c>
      <c r="B85" s="419">
        <v>0</v>
      </c>
      <c r="C85" s="419">
        <v>0</v>
      </c>
      <c r="D85" s="419">
        <v>0</v>
      </c>
      <c r="E85" s="419">
        <v>0</v>
      </c>
      <c r="F85" s="419">
        <v>0</v>
      </c>
    </row>
    <row r="86" spans="1:6" x14ac:dyDescent="0.2">
      <c r="A86" s="761" t="s">
        <v>3</v>
      </c>
      <c r="B86" s="762" t="s">
        <v>162</v>
      </c>
      <c r="C86" s="750"/>
      <c r="D86" s="750"/>
      <c r="E86" s="750"/>
      <c r="F86" s="763">
        <f>SUM(B85:F85)</f>
        <v>0</v>
      </c>
    </row>
    <row r="87" spans="1:6" x14ac:dyDescent="0.2">
      <c r="A87" s="530" t="s">
        <v>163</v>
      </c>
      <c r="B87" s="531"/>
      <c r="C87" s="531"/>
      <c r="D87" s="531"/>
      <c r="E87" s="532"/>
      <c r="F87" s="533"/>
    </row>
    <row r="88" spans="1:6" x14ac:dyDescent="0.2">
      <c r="A88" s="657" t="s">
        <v>18</v>
      </c>
      <c r="B88" s="648">
        <f>Beginn</f>
        <v>44927</v>
      </c>
      <c r="C88" s="649">
        <f>B88+366</f>
        <v>45293</v>
      </c>
      <c r="D88" s="666">
        <f>C88+366</f>
        <v>45659</v>
      </c>
      <c r="E88" s="649">
        <f>D88+366</f>
        <v>46025</v>
      </c>
      <c r="F88" s="649">
        <f>E88+366</f>
        <v>46391</v>
      </c>
    </row>
    <row r="89" spans="1:6" x14ac:dyDescent="0.2">
      <c r="A89" s="665" t="s">
        <v>29</v>
      </c>
      <c r="B89" s="419">
        <v>0</v>
      </c>
      <c r="C89" s="419">
        <v>0</v>
      </c>
      <c r="D89" s="419">
        <v>0</v>
      </c>
      <c r="E89" s="419">
        <v>0</v>
      </c>
      <c r="F89" s="419">
        <v>0</v>
      </c>
    </row>
    <row r="90" spans="1:6" x14ac:dyDescent="0.2">
      <c r="A90" s="761" t="s">
        <v>3</v>
      </c>
      <c r="B90" s="762" t="s">
        <v>164</v>
      </c>
      <c r="C90" s="750"/>
      <c r="D90" s="750"/>
      <c r="E90" s="750"/>
      <c r="F90" s="763">
        <f>SUM(B89:F89)</f>
        <v>0</v>
      </c>
    </row>
    <row r="91" spans="1:6" x14ac:dyDescent="0.2">
      <c r="A91" s="530" t="s">
        <v>165</v>
      </c>
      <c r="B91" s="531"/>
      <c r="C91" s="531"/>
      <c r="D91" s="531"/>
      <c r="E91" s="532"/>
      <c r="F91" s="533"/>
    </row>
    <row r="92" spans="1:6" x14ac:dyDescent="0.2">
      <c r="A92" s="657" t="s">
        <v>18</v>
      </c>
      <c r="B92" s="648">
        <f>Beginn</f>
        <v>44927</v>
      </c>
      <c r="C92" s="649">
        <f>B92+366</f>
        <v>45293</v>
      </c>
      <c r="D92" s="666">
        <f>C92+366</f>
        <v>45659</v>
      </c>
      <c r="E92" s="649">
        <f>D92+366</f>
        <v>46025</v>
      </c>
      <c r="F92" s="649">
        <f>E92+366</f>
        <v>46391</v>
      </c>
    </row>
    <row r="93" spans="1:6" x14ac:dyDescent="0.2">
      <c r="A93" s="665" t="s">
        <v>29</v>
      </c>
      <c r="B93" s="419">
        <v>0</v>
      </c>
      <c r="C93" s="419">
        <v>0</v>
      </c>
      <c r="D93" s="419">
        <v>0</v>
      </c>
      <c r="E93" s="419">
        <v>0</v>
      </c>
      <c r="F93" s="419">
        <v>0</v>
      </c>
    </row>
    <row r="94" spans="1:6" x14ac:dyDescent="0.2">
      <c r="A94" s="761" t="s">
        <v>3</v>
      </c>
      <c r="B94" s="762" t="s">
        <v>166</v>
      </c>
      <c r="C94" s="750"/>
      <c r="D94" s="750"/>
      <c r="E94" s="750"/>
      <c r="F94" s="763">
        <f>SUM(B93:F93)</f>
        <v>0</v>
      </c>
    </row>
    <row r="95" spans="1:6" x14ac:dyDescent="0.2">
      <c r="A95" s="530" t="s">
        <v>167</v>
      </c>
      <c r="B95" s="531"/>
      <c r="C95" s="531"/>
      <c r="D95" s="531"/>
      <c r="E95" s="532"/>
      <c r="F95" s="533"/>
    </row>
    <row r="96" spans="1:6" x14ac:dyDescent="0.2">
      <c r="A96" s="657" t="s">
        <v>18</v>
      </c>
      <c r="B96" s="648">
        <f>Beginn</f>
        <v>44927</v>
      </c>
      <c r="C96" s="649">
        <f>B96+366</f>
        <v>45293</v>
      </c>
      <c r="D96" s="666">
        <f>C96+366</f>
        <v>45659</v>
      </c>
      <c r="E96" s="649">
        <f>D96+366</f>
        <v>46025</v>
      </c>
      <c r="F96" s="649">
        <f>E96+366</f>
        <v>46391</v>
      </c>
    </row>
    <row r="97" spans="1:6" x14ac:dyDescent="0.2">
      <c r="A97" s="665" t="s">
        <v>29</v>
      </c>
      <c r="B97" s="419">
        <v>0</v>
      </c>
      <c r="C97" s="419">
        <v>0</v>
      </c>
      <c r="D97" s="419">
        <v>0</v>
      </c>
      <c r="E97" s="419">
        <v>0</v>
      </c>
      <c r="F97" s="419">
        <v>0</v>
      </c>
    </row>
    <row r="98" spans="1:6" ht="13.5" thickBot="1" x14ac:dyDescent="0.25">
      <c r="A98" s="790" t="s">
        <v>3</v>
      </c>
      <c r="B98" s="791" t="s">
        <v>168</v>
      </c>
      <c r="C98" s="792"/>
      <c r="D98" s="792"/>
      <c r="E98" s="792"/>
      <c r="F98" s="793">
        <f>SUM(B97:F97)</f>
        <v>0</v>
      </c>
    </row>
    <row r="99" spans="1:6" x14ac:dyDescent="0.2">
      <c r="A99" s="751" t="s">
        <v>171</v>
      </c>
      <c r="B99" s="784">
        <f>B73+B77+B81+B85+B89+B93+B97</f>
        <v>0</v>
      </c>
      <c r="C99" s="784">
        <f>C73+C77+C81+C85+C89+C93+C97</f>
        <v>0</v>
      </c>
      <c r="D99" s="784">
        <f>D73+D77+D81+D85+D89+D93+D97</f>
        <v>0</v>
      </c>
      <c r="E99" s="784">
        <f>E73+E77+E81+E85+E89+E93+E97</f>
        <v>0</v>
      </c>
      <c r="F99" s="784">
        <f>F73+F77+F81+F85+F89+F93+F97</f>
        <v>0</v>
      </c>
    </row>
    <row r="100" spans="1:6" x14ac:dyDescent="0.2">
      <c r="A100" s="528" t="s">
        <v>3</v>
      </c>
      <c r="B100" s="456" t="s">
        <v>72</v>
      </c>
      <c r="C100" s="456"/>
      <c r="D100" s="456"/>
      <c r="E100" s="536"/>
      <c r="F100" s="537">
        <f>SUM(B99:F99)</f>
        <v>0</v>
      </c>
    </row>
    <row r="101" spans="1:6" x14ac:dyDescent="0.2">
      <c r="A101" s="794"/>
      <c r="B101" s="795"/>
      <c r="C101" s="795"/>
      <c r="D101" s="795"/>
      <c r="E101" s="795"/>
      <c r="F101" s="796"/>
    </row>
    <row r="102" spans="1:6" x14ac:dyDescent="0.2">
      <c r="A102" s="786" t="s">
        <v>77</v>
      </c>
      <c r="B102" s="787"/>
      <c r="C102" s="788"/>
      <c r="D102" s="787"/>
      <c r="E102" s="787"/>
      <c r="F102" s="789">
        <f>F10+F15+F20+F25+F33+F38+F43+F48+F53+F58+F63+F68+F100</f>
        <v>0</v>
      </c>
    </row>
    <row r="103" spans="1:6" x14ac:dyDescent="0.2">
      <c r="A103" s="453"/>
      <c r="B103" s="454"/>
      <c r="C103" s="454"/>
      <c r="D103" s="454"/>
      <c r="E103" s="454"/>
      <c r="F103" s="455"/>
    </row>
  </sheetData>
  <sheetProtection algorithmName="SHA-512" hashValue="ZAJkQBYjSZFIJ8HkYzrFp9kSgaxr06j6MUXl0UkJkejnPrbUdtIKStGCS7RY52jhH/Z3Xv05+PKtqvt46QzFxw==" saltValue="K1ZTZJxdpomCnQ61Njjc3Q==" spinCount="100000" sheet="1" objects="1" scenarios="1" selectLockedCells="1"/>
  <customSheetViews>
    <customSheetView guid="{9817DB13-5BDB-4286-B303-C4A24851C53E}" showPageBreaks="1" showRuler="0" topLeftCell="A121">
      <selection activeCell="J1" sqref="J1"/>
      <rowBreaks count="3" manualBreakCount="3">
        <brk id="41" max="16383" man="1"/>
        <brk id="100" max="16383" man="1"/>
        <brk id="154" max="16383" man="1"/>
      </rowBreaks>
      <pageMargins left="0.78740157499999996" right="0.78740157499999996" top="0.984251969" bottom="0.984251969" header="0.4921259845" footer="0.4921259845"/>
      <pageSetup paperSize="9" scale="73" orientation="portrait" r:id="rId1"/>
      <headerFooter alignWithMargins="0">
        <oddHeader>&amp;L© Lawaetz-Stiftung</oddHeader>
        <oddFooter>&amp;RSeite &amp;P von &amp;N &amp;D</oddFooter>
      </headerFooter>
    </customSheetView>
    <customSheetView guid="{42373C1E-3EF2-4D78-899B-97EC19D6D4F8}" showPageBreaks="1" fitToPage="1" view="pageLayout" topLeftCell="A46">
      <selection activeCell="K4" sqref="K4"/>
      <rowBreaks count="1" manualBreakCount="1">
        <brk id="36" max="16383" man="1"/>
      </rowBreaks>
      <pageMargins left="0.78740157480314965" right="0.78740157480314965" top="0.98425196850393704" bottom="0.98425196850393704" header="0.51181102362204722" footer="0.51181102362204722"/>
      <pageSetup paperSize="9" scale="76" orientation="portrait" r:id="rId2"/>
      <headerFooter alignWithMargins="0">
        <oddHeader>&amp;L&amp;8© Behörde für Arbeit, Soziales, Familie und Integration</oddHeader>
        <oddFooter>&amp;L&amp;9&amp;A&amp;C&amp;9&amp;P&amp;R&amp;9Version 16.10.2013</oddFooter>
      </headerFooter>
    </customSheetView>
  </customSheetViews>
  <mergeCells count="2">
    <mergeCell ref="A3:F3"/>
    <mergeCell ref="A5:F5"/>
  </mergeCells>
  <phoneticPr fontId="0" type="noConversion"/>
  <pageMargins left="0.7" right="0.7" top="0.75" bottom="0.75" header="0.3" footer="0.3"/>
  <pageSetup paperSize="9" fitToHeight="0" orientation="portrait" r:id="rId3"/>
  <headerFooter alignWithMargins="0">
    <oddFooter>&amp;L&amp;9Antrag auf Projektförderung aus Mitteln der
ESF-Förderperiode 2021-2027&amp;C&amp;9Seite &amp;P von &amp;N&amp;R&amp;9Version 0423</oddFooter>
  </headerFooter>
  <rowBreaks count="1" manualBreakCount="1">
    <brk id="58" max="16383" man="1"/>
  </rowBreaks>
  <ignoredErrors>
    <ignoredError sqref="F9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Deckblatt</vt:lpstr>
      <vt:lpstr>Projektpersonal</vt:lpstr>
      <vt:lpstr>Freistellungen</vt:lpstr>
      <vt:lpstr>Pauschalen</vt:lpstr>
      <vt:lpstr>Teilnehmerentgelte</vt:lpstr>
      <vt:lpstr>Sachausgaben</vt:lpstr>
      <vt:lpstr>Nichtzuschussfähige Kosten</vt:lpstr>
      <vt:lpstr>Finanzierung Bund</vt:lpstr>
      <vt:lpstr>Finanzierung FHH</vt:lpstr>
      <vt:lpstr>Finanzierung Privat</vt:lpstr>
      <vt:lpstr>Übersicht</vt:lpstr>
      <vt:lpstr>Anlage - Eigenmittel</vt:lpstr>
      <vt:lpstr>Anlage - Erbringungsorte</vt:lpstr>
      <vt:lpstr>Kosten je Q-O</vt:lpstr>
      <vt:lpstr>Beginn</vt:lpstr>
      <vt:lpstr>'Kosten je Q-O'!Druckbereich</vt:lpstr>
      <vt:lpstr>Ende</vt:lpstr>
      <vt:lpstr>Sachausgaben!LAUFZMON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Nebgen, Marco</dc:creator>
  <cp:lastModifiedBy>Nebgen, Marco</cp:lastModifiedBy>
  <cp:lastPrinted>2023-04-11T15:34:56Z</cp:lastPrinted>
  <dcterms:created xsi:type="dcterms:W3CDTF">2000-09-29T10:51:54Z</dcterms:created>
  <dcterms:modified xsi:type="dcterms:W3CDTF">2023-04-12T12:28:54Z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F-Antragsformular">
    <vt:lpwstr>Version 2.3.1</vt:lpwstr>
  </property>
</Properties>
</file>